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D:\D Backup\RAJESHWAR\ANNUAL REPORT 2023-24\"/>
    </mc:Choice>
  </mc:AlternateContent>
  <workbookProtection workbookPassword="9789" lockStructure="1"/>
  <bookViews>
    <workbookView xWindow="0" yWindow="0" windowWidth="28800" windowHeight="12210" firstSheet="18" activeTab="22"/>
  </bookViews>
  <sheets>
    <sheet name="HB Tables" sheetId="32" state="hidden" r:id="rId1"/>
    <sheet name="Mismatches" sheetId="28" r:id="rId2"/>
    <sheet name="General Info" sheetId="25" r:id="rId3"/>
    <sheet name="Validation" sheetId="27" state="hidden" r:id="rId4"/>
    <sheet name="Channelwise" sheetId="1" r:id="rId5"/>
    <sheet name="Statewise" sheetId="2" r:id="rId6"/>
    <sheet name="Micro Ins" sheetId="3" r:id="rId7"/>
    <sheet name="List of MI prodts" sheetId="4" r:id="rId8"/>
    <sheet name="Claims" sheetId="5" r:id="rId9"/>
    <sheet name="Details of Claims" sheetId="6" r:id="rId10"/>
    <sheet name="SEC 45 CASES" sheetId="8" r:id="rId11"/>
    <sheet name="MI Claims" sheetId="30" r:id="rId12"/>
    <sheet name="Details of MI Claims" sheetId="9" r:id="rId13"/>
    <sheet name="Unclaimed" sheetId="10" r:id="rId14"/>
    <sheet name="Benefits Paid_Indvl" sheetId="11" r:id="rId15"/>
    <sheet name="Benefits Paid_Group" sheetId="12" r:id="rId16"/>
    <sheet name="Agency Stats Statewise" sheetId="13" r:id="rId17"/>
    <sheet name="Agency Stats" sheetId="14" r:id="rId18"/>
    <sheet name="Individual Agents Statewise" sheetId="23" r:id="rId19"/>
    <sheet name="POS" sheetId="22" r:id="rId20"/>
    <sheet name="Women Lives" sheetId="29" r:id="rId21"/>
    <sheet name="INSP - Renewal" sheetId="21" r:id="rId22"/>
    <sheet name="GNSP - Renewal" sheetId="20" r:id="rId23"/>
    <sheet name="Renewal Business_Statewise" sheetId="17" r:id="rId24"/>
    <sheet name="Certificate" sheetId="16" r:id="rId25"/>
    <sheet name="Rural-Social" sheetId="24" r:id="rId26"/>
  </sheets>
  <externalReferences>
    <externalReference r:id="rId27"/>
  </externalReferences>
  <definedNames>
    <definedName name="_xlnm._FilterDatabase" localSheetId="23" hidden="1">[1]Sheet1!$A$1:$A$39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8" i="24" l="1"/>
  <c r="D11" i="24"/>
  <c r="C11" i="24"/>
  <c r="D56" i="20"/>
  <c r="E56" i="20"/>
  <c r="F56" i="20"/>
  <c r="D55" i="20"/>
  <c r="E55" i="20"/>
  <c r="F55" i="20"/>
  <c r="C55" i="20"/>
  <c r="D33" i="20"/>
  <c r="E33" i="20"/>
  <c r="F33" i="20"/>
  <c r="C33" i="20"/>
  <c r="D31" i="20"/>
  <c r="E31" i="20"/>
  <c r="F31" i="20"/>
  <c r="C31" i="20"/>
  <c r="D9" i="20"/>
  <c r="E9" i="20"/>
  <c r="F9" i="20"/>
  <c r="C9" i="20"/>
  <c r="F52" i="20"/>
  <c r="E52" i="20"/>
  <c r="D52" i="20"/>
  <c r="C52" i="20"/>
  <c r="F49" i="20"/>
  <c r="E49" i="20"/>
  <c r="D49" i="20"/>
  <c r="C49" i="20"/>
  <c r="F46" i="20"/>
  <c r="E46" i="20"/>
  <c r="D46" i="20"/>
  <c r="C46" i="20"/>
  <c r="F43" i="20"/>
  <c r="E43" i="20"/>
  <c r="D43" i="20"/>
  <c r="C43" i="20"/>
  <c r="F40" i="20"/>
  <c r="E40" i="20"/>
  <c r="D40" i="20"/>
  <c r="C40" i="20"/>
  <c r="F37" i="20"/>
  <c r="E37" i="20"/>
  <c r="D37" i="20"/>
  <c r="C37" i="20"/>
  <c r="F34" i="20"/>
  <c r="E34" i="20"/>
  <c r="D34" i="20"/>
  <c r="C34" i="20"/>
  <c r="F28" i="20"/>
  <c r="E28" i="20"/>
  <c r="D28" i="20"/>
  <c r="C28" i="20"/>
  <c r="F25" i="20"/>
  <c r="E25" i="20"/>
  <c r="D25" i="20"/>
  <c r="C25" i="20"/>
  <c r="F22" i="20"/>
  <c r="E22" i="20"/>
  <c r="D22" i="20"/>
  <c r="C22" i="20"/>
  <c r="F19" i="20"/>
  <c r="E19" i="20"/>
  <c r="D19" i="20"/>
  <c r="C19" i="20"/>
  <c r="F16" i="20"/>
  <c r="E16" i="20"/>
  <c r="D16" i="20"/>
  <c r="C16" i="20"/>
  <c r="F13" i="20"/>
  <c r="E13" i="20"/>
  <c r="D13" i="20"/>
  <c r="C13" i="20"/>
  <c r="D10" i="20"/>
  <c r="E10" i="20"/>
  <c r="F10" i="20"/>
  <c r="C10" i="20"/>
  <c r="F53" i="21"/>
  <c r="D36" i="21"/>
  <c r="E36" i="21"/>
  <c r="F36" i="21"/>
  <c r="C36" i="21"/>
  <c r="F22" i="21"/>
  <c r="E50" i="21"/>
  <c r="F33" i="21"/>
  <c r="E33" i="21"/>
  <c r="D33" i="21"/>
  <c r="C33" i="21"/>
  <c r="F30" i="21"/>
  <c r="E30" i="21"/>
  <c r="D30" i="21"/>
  <c r="C30" i="21"/>
  <c r="F27" i="21"/>
  <c r="E27" i="21"/>
  <c r="D27" i="21"/>
  <c r="C27" i="21"/>
  <c r="F24" i="21"/>
  <c r="E24" i="21"/>
  <c r="D24" i="21"/>
  <c r="C24" i="21"/>
  <c r="F19" i="21"/>
  <c r="E19" i="21"/>
  <c r="D19" i="21"/>
  <c r="C19" i="21"/>
  <c r="F16" i="21"/>
  <c r="E16" i="21"/>
  <c r="D16" i="21"/>
  <c r="C16" i="21"/>
  <c r="F13" i="21"/>
  <c r="E13" i="21"/>
  <c r="D13" i="21"/>
  <c r="C13" i="21"/>
  <c r="D10" i="21"/>
  <c r="D22" i="21" s="1"/>
  <c r="E10" i="21"/>
  <c r="F10" i="21"/>
  <c r="C10" i="21"/>
  <c r="C22" i="21" s="1"/>
  <c r="E7" i="22"/>
  <c r="K15" i="22"/>
  <c r="L15" i="22"/>
  <c r="M15" i="22"/>
  <c r="N15" i="22"/>
  <c r="L14" i="22"/>
  <c r="M14" i="22"/>
  <c r="N14" i="22"/>
  <c r="K14" i="22"/>
  <c r="D9" i="12"/>
  <c r="E9" i="12"/>
  <c r="F9" i="12"/>
  <c r="G9" i="12"/>
  <c r="H9" i="12"/>
  <c r="C9" i="12"/>
  <c r="E22" i="21" l="1"/>
  <c r="E33" i="30"/>
  <c r="D33" i="30"/>
  <c r="D38" i="30" s="1"/>
  <c r="C33" i="30"/>
  <c r="C38" i="30" s="1"/>
  <c r="E29" i="30"/>
  <c r="E38" i="30" s="1"/>
  <c r="D29" i="30"/>
  <c r="C29" i="30"/>
  <c r="D12" i="30"/>
  <c r="E12" i="30"/>
  <c r="C12" i="30"/>
  <c r="D8" i="30"/>
  <c r="E8" i="30"/>
  <c r="C8" i="30"/>
  <c r="W78" i="5"/>
  <c r="W76" i="5" s="1"/>
  <c r="W75" i="5" s="1"/>
  <c r="V78" i="5"/>
  <c r="U78" i="5"/>
  <c r="T78" i="5"/>
  <c r="S78" i="5"/>
  <c r="R78" i="5"/>
  <c r="Q78" i="5"/>
  <c r="P78" i="5"/>
  <c r="P76" i="5" s="1"/>
  <c r="P75" i="5" s="1"/>
  <c r="O78" i="5"/>
  <c r="N78" i="5"/>
  <c r="M78" i="5"/>
  <c r="L78" i="5"/>
  <c r="K78" i="5"/>
  <c r="J78" i="5"/>
  <c r="I78" i="5"/>
  <c r="H78" i="5"/>
  <c r="G78" i="5"/>
  <c r="F78" i="5"/>
  <c r="E78" i="5"/>
  <c r="E76" i="5" s="1"/>
  <c r="E75" i="5" s="1"/>
  <c r="D78" i="5"/>
  <c r="D76" i="5" s="1"/>
  <c r="D75" i="5" s="1"/>
  <c r="C78" i="5"/>
  <c r="C76" i="5" s="1"/>
  <c r="C75" i="5" s="1"/>
  <c r="V76" i="5"/>
  <c r="V75" i="5" s="1"/>
  <c r="U76" i="5"/>
  <c r="U75" i="5" s="1"/>
  <c r="T76" i="5"/>
  <c r="T75" i="5" s="1"/>
  <c r="S76" i="5"/>
  <c r="S75" i="5" s="1"/>
  <c r="R76" i="5"/>
  <c r="R75" i="5" s="1"/>
  <c r="Q76" i="5"/>
  <c r="Q75" i="5" s="1"/>
  <c r="O76" i="5"/>
  <c r="O75" i="5" s="1"/>
  <c r="N76" i="5"/>
  <c r="N75" i="5" s="1"/>
  <c r="M76" i="5"/>
  <c r="M75" i="5" s="1"/>
  <c r="L76" i="5"/>
  <c r="L75" i="5" s="1"/>
  <c r="K76" i="5"/>
  <c r="K75" i="5" s="1"/>
  <c r="J76" i="5"/>
  <c r="J75" i="5" s="1"/>
  <c r="I76" i="5"/>
  <c r="I75" i="5" s="1"/>
  <c r="H76" i="5"/>
  <c r="H75" i="5" s="1"/>
  <c r="G76" i="5"/>
  <c r="G75" i="5" s="1"/>
  <c r="F76" i="5"/>
  <c r="F75" i="5" s="1"/>
  <c r="W61" i="5"/>
  <c r="V61" i="5"/>
  <c r="U61" i="5"/>
  <c r="T61" i="5"/>
  <c r="S61" i="5"/>
  <c r="R61" i="5"/>
  <c r="Q61" i="5"/>
  <c r="P61" i="5"/>
  <c r="O61" i="5"/>
  <c r="N61" i="5"/>
  <c r="M61" i="5"/>
  <c r="L61" i="5"/>
  <c r="K61" i="5"/>
  <c r="J61" i="5"/>
  <c r="I61" i="5"/>
  <c r="H61" i="5"/>
  <c r="H59" i="5" s="1"/>
  <c r="H58" i="5" s="1"/>
  <c r="G61" i="5"/>
  <c r="F61" i="5"/>
  <c r="E61" i="5"/>
  <c r="D61" i="5"/>
  <c r="C61" i="5"/>
  <c r="W59" i="5"/>
  <c r="V59" i="5"/>
  <c r="U59" i="5"/>
  <c r="T59" i="5"/>
  <c r="S59" i="5"/>
  <c r="R59" i="5"/>
  <c r="Q59" i="5"/>
  <c r="P59" i="5"/>
  <c r="O59" i="5"/>
  <c r="N59" i="5"/>
  <c r="M59" i="5"/>
  <c r="L59" i="5"/>
  <c r="K59" i="5"/>
  <c r="J59" i="5"/>
  <c r="I59" i="5"/>
  <c r="I58" i="5" s="1"/>
  <c r="G59" i="5"/>
  <c r="G58" i="5" s="1"/>
  <c r="F59" i="5"/>
  <c r="F58" i="5" s="1"/>
  <c r="E59" i="5"/>
  <c r="E58" i="5" s="1"/>
  <c r="D59" i="5"/>
  <c r="D58" i="5" s="1"/>
  <c r="C59" i="5"/>
  <c r="C58" i="5" s="1"/>
  <c r="W58" i="5"/>
  <c r="V58" i="5"/>
  <c r="U58" i="5"/>
  <c r="T58" i="5"/>
  <c r="S58" i="5"/>
  <c r="R58" i="5"/>
  <c r="Q58" i="5"/>
  <c r="P58" i="5"/>
  <c r="O58" i="5"/>
  <c r="N58" i="5"/>
  <c r="M58" i="5"/>
  <c r="L58" i="5"/>
  <c r="K58" i="5"/>
  <c r="J58" i="5"/>
  <c r="O93" i="5" l="1"/>
  <c r="Q93" i="5"/>
  <c r="R93" i="5"/>
  <c r="T93" i="5"/>
  <c r="V93" i="5"/>
  <c r="W93" i="5"/>
  <c r="K93" i="5"/>
  <c r="L93" i="5"/>
  <c r="M93" i="5"/>
  <c r="N93" i="5"/>
  <c r="I93" i="5"/>
  <c r="J93" i="5"/>
  <c r="P93" i="5"/>
  <c r="D93" i="5"/>
  <c r="H93" i="5"/>
  <c r="S93" i="5"/>
  <c r="U93" i="5"/>
  <c r="C93" i="5"/>
  <c r="F93" i="5"/>
  <c r="E93" i="5"/>
  <c r="G93" i="5"/>
  <c r="D29" i="5"/>
  <c r="D27" i="5" s="1"/>
  <c r="D26" i="5" s="1"/>
  <c r="E29" i="5"/>
  <c r="F29" i="5"/>
  <c r="G29" i="5"/>
  <c r="G27" i="5" s="1"/>
  <c r="G26" i="5" s="1"/>
  <c r="H29" i="5"/>
  <c r="H27" i="5" s="1"/>
  <c r="H26" i="5" s="1"/>
  <c r="I29" i="5"/>
  <c r="I27" i="5" s="1"/>
  <c r="I26" i="5" s="1"/>
  <c r="J29" i="5"/>
  <c r="J27" i="5" s="1"/>
  <c r="J26" i="5" s="1"/>
  <c r="K29" i="5"/>
  <c r="K27" i="5" s="1"/>
  <c r="K26" i="5" s="1"/>
  <c r="L29" i="5"/>
  <c r="L27" i="5" s="1"/>
  <c r="L26" i="5" s="1"/>
  <c r="M29" i="5"/>
  <c r="M27" i="5" s="1"/>
  <c r="M26" i="5" s="1"/>
  <c r="N29" i="5"/>
  <c r="N27" i="5" s="1"/>
  <c r="N26" i="5" s="1"/>
  <c r="O29" i="5"/>
  <c r="O27" i="5" s="1"/>
  <c r="O26" i="5" s="1"/>
  <c r="P29" i="5"/>
  <c r="P27" i="5" s="1"/>
  <c r="P26" i="5" s="1"/>
  <c r="Q29" i="5"/>
  <c r="Q27" i="5" s="1"/>
  <c r="Q26" i="5" s="1"/>
  <c r="R29" i="5"/>
  <c r="R27" i="5" s="1"/>
  <c r="R26" i="5" s="1"/>
  <c r="S29" i="5"/>
  <c r="S27" i="5" s="1"/>
  <c r="S26" i="5" s="1"/>
  <c r="T29" i="5"/>
  <c r="T27" i="5" s="1"/>
  <c r="T26" i="5" s="1"/>
  <c r="U29" i="5"/>
  <c r="U27" i="5" s="1"/>
  <c r="U26" i="5" s="1"/>
  <c r="V29" i="5"/>
  <c r="V27" i="5" s="1"/>
  <c r="V26" i="5" s="1"/>
  <c r="W29" i="5"/>
  <c r="W27" i="5" s="1"/>
  <c r="W26" i="5" s="1"/>
  <c r="C29" i="5"/>
  <c r="C27" i="5" s="1"/>
  <c r="C26" i="5" s="1"/>
  <c r="D12" i="5"/>
  <c r="D10" i="5" s="1"/>
  <c r="D9" i="5" s="1"/>
  <c r="E12" i="5"/>
  <c r="E10" i="5" s="1"/>
  <c r="F12" i="5"/>
  <c r="G12" i="5"/>
  <c r="H12" i="5"/>
  <c r="I12" i="5"/>
  <c r="J12" i="5"/>
  <c r="J10" i="5" s="1"/>
  <c r="J9" i="5" s="1"/>
  <c r="K12" i="5"/>
  <c r="K10" i="5" s="1"/>
  <c r="K9" i="5" s="1"/>
  <c r="L12" i="5"/>
  <c r="L10" i="5" s="1"/>
  <c r="L9" i="5" s="1"/>
  <c r="M12" i="5"/>
  <c r="M10" i="5" s="1"/>
  <c r="M9" i="5" s="1"/>
  <c r="N12" i="5"/>
  <c r="N10" i="5" s="1"/>
  <c r="N9" i="5" s="1"/>
  <c r="O12" i="5"/>
  <c r="O10" i="5" s="1"/>
  <c r="O9" i="5" s="1"/>
  <c r="P12" i="5"/>
  <c r="P10" i="5" s="1"/>
  <c r="P9" i="5" s="1"/>
  <c r="Q12" i="5"/>
  <c r="Q10" i="5" s="1"/>
  <c r="Q9" i="5" s="1"/>
  <c r="R12" i="5"/>
  <c r="R10" i="5" s="1"/>
  <c r="R9" i="5" s="1"/>
  <c r="S12" i="5"/>
  <c r="S10" i="5" s="1"/>
  <c r="S9" i="5" s="1"/>
  <c r="T12" i="5"/>
  <c r="T10" i="5" s="1"/>
  <c r="T9" i="5" s="1"/>
  <c r="U12" i="5"/>
  <c r="U10" i="5" s="1"/>
  <c r="U9" i="5" s="1"/>
  <c r="V12" i="5"/>
  <c r="V10" i="5" s="1"/>
  <c r="V9" i="5" s="1"/>
  <c r="W12" i="5"/>
  <c r="W10" i="5" s="1"/>
  <c r="W9" i="5" s="1"/>
  <c r="C12" i="5"/>
  <c r="C10" i="5" s="1"/>
  <c r="C9" i="5" s="1"/>
  <c r="E9" i="5"/>
  <c r="B1" i="4"/>
  <c r="L45" i="3"/>
  <c r="M45" i="3"/>
  <c r="N45" i="3"/>
  <c r="K45" i="3"/>
  <c r="N28" i="3"/>
  <c r="K28" i="3"/>
  <c r="C45" i="3"/>
  <c r="N33" i="3"/>
  <c r="M33" i="3"/>
  <c r="L33" i="3"/>
  <c r="K33" i="3"/>
  <c r="D33" i="3"/>
  <c r="C33" i="3"/>
  <c r="J45" i="3"/>
  <c r="I45" i="3"/>
  <c r="H45" i="3"/>
  <c r="F45" i="3"/>
  <c r="E45" i="3"/>
  <c r="D45" i="3"/>
  <c r="N44" i="3"/>
  <c r="M44" i="3"/>
  <c r="L44" i="3"/>
  <c r="K44" i="3"/>
  <c r="N43" i="3"/>
  <c r="M43" i="3"/>
  <c r="L43" i="3"/>
  <c r="K43" i="3"/>
  <c r="N42" i="3"/>
  <c r="M42" i="3"/>
  <c r="L42" i="3"/>
  <c r="K42" i="3"/>
  <c r="N41" i="3"/>
  <c r="M41" i="3"/>
  <c r="L41" i="3"/>
  <c r="K41" i="3"/>
  <c r="N40" i="3"/>
  <c r="M40" i="3"/>
  <c r="L40" i="3"/>
  <c r="K40" i="3"/>
  <c r="N39" i="3"/>
  <c r="M39" i="3"/>
  <c r="L39" i="3"/>
  <c r="K39" i="3"/>
  <c r="N38" i="3"/>
  <c r="M38" i="3"/>
  <c r="L38" i="3"/>
  <c r="K38" i="3"/>
  <c r="N37" i="3"/>
  <c r="M37" i="3"/>
  <c r="L37" i="3"/>
  <c r="K37" i="3"/>
  <c r="N36" i="3"/>
  <c r="M36" i="3"/>
  <c r="L36" i="3"/>
  <c r="K36" i="3"/>
  <c r="N35" i="3"/>
  <c r="M35" i="3"/>
  <c r="L35" i="3"/>
  <c r="K35" i="3"/>
  <c r="N34" i="3"/>
  <c r="M34" i="3"/>
  <c r="L34" i="3"/>
  <c r="K34" i="3"/>
  <c r="J33" i="3"/>
  <c r="I33" i="3"/>
  <c r="H33" i="3"/>
  <c r="G33" i="3"/>
  <c r="G45" i="3" s="1"/>
  <c r="F33" i="3"/>
  <c r="E33" i="3"/>
  <c r="N32" i="3"/>
  <c r="M32" i="3"/>
  <c r="L32" i="3"/>
  <c r="K32" i="3"/>
  <c r="N31" i="3"/>
  <c r="M31" i="3"/>
  <c r="L31" i="3"/>
  <c r="K31" i="3"/>
  <c r="N30" i="3"/>
  <c r="M30" i="3"/>
  <c r="L30" i="3"/>
  <c r="K30" i="3"/>
  <c r="N29" i="3"/>
  <c r="M29" i="3"/>
  <c r="L29" i="3"/>
  <c r="K29" i="3"/>
  <c r="M28" i="3"/>
  <c r="L28" i="3"/>
  <c r="K7" i="3"/>
  <c r="L7" i="3"/>
  <c r="M7" i="3"/>
  <c r="N7" i="3"/>
  <c r="K8" i="3"/>
  <c r="L8" i="3"/>
  <c r="M8" i="3"/>
  <c r="N8" i="3"/>
  <c r="K9" i="3"/>
  <c r="L9" i="3"/>
  <c r="M9" i="3"/>
  <c r="N9" i="3"/>
  <c r="K10" i="3"/>
  <c r="L10" i="3"/>
  <c r="M10" i="3"/>
  <c r="N10" i="3"/>
  <c r="K11" i="3"/>
  <c r="L11" i="3"/>
  <c r="M11" i="3"/>
  <c r="N11" i="3"/>
  <c r="K12" i="3"/>
  <c r="L12" i="3"/>
  <c r="M12" i="3"/>
  <c r="N12" i="3"/>
  <c r="K13" i="3"/>
  <c r="L13" i="3"/>
  <c r="M13" i="3"/>
  <c r="N13" i="3"/>
  <c r="K14" i="3"/>
  <c r="L14" i="3"/>
  <c r="M14" i="3"/>
  <c r="N14" i="3"/>
  <c r="K15" i="3"/>
  <c r="L15" i="3"/>
  <c r="M15" i="3"/>
  <c r="N15" i="3"/>
  <c r="K16" i="3"/>
  <c r="L16" i="3"/>
  <c r="M16" i="3"/>
  <c r="N16" i="3"/>
  <c r="K17" i="3"/>
  <c r="L17" i="3"/>
  <c r="M17" i="3"/>
  <c r="N17" i="3"/>
  <c r="K18" i="3"/>
  <c r="L18" i="3"/>
  <c r="M18" i="3"/>
  <c r="N18" i="3"/>
  <c r="K19" i="3"/>
  <c r="L19" i="3"/>
  <c r="M19" i="3"/>
  <c r="N19" i="3"/>
  <c r="K20" i="3"/>
  <c r="L20" i="3"/>
  <c r="M20" i="3"/>
  <c r="N20" i="3"/>
  <c r="K21" i="3"/>
  <c r="L21" i="3"/>
  <c r="M21" i="3"/>
  <c r="N21" i="3"/>
  <c r="K22" i="3"/>
  <c r="L22" i="3"/>
  <c r="M22" i="3"/>
  <c r="N22" i="3"/>
  <c r="L23" i="3"/>
  <c r="M23" i="3"/>
  <c r="N23" i="3"/>
  <c r="L6" i="3"/>
  <c r="M6" i="3"/>
  <c r="N6" i="3"/>
  <c r="K6" i="3"/>
  <c r="D11" i="3"/>
  <c r="E11" i="3"/>
  <c r="F11" i="3"/>
  <c r="G11" i="3"/>
  <c r="H11" i="3"/>
  <c r="I11" i="3"/>
  <c r="J11" i="3"/>
  <c r="C11" i="3"/>
  <c r="F27" i="5" l="1"/>
  <c r="F26" i="5" s="1"/>
  <c r="E27" i="5"/>
  <c r="E26" i="5" s="1"/>
  <c r="I10" i="5"/>
  <c r="I9" i="5" s="1"/>
  <c r="H10" i="5"/>
  <c r="H9" i="5" s="1"/>
  <c r="G10" i="5"/>
  <c r="G9" i="5" s="1"/>
  <c r="F10" i="5"/>
  <c r="F9" i="5" s="1"/>
  <c r="M39" i="1"/>
  <c r="N39" i="1"/>
  <c r="O39" i="1"/>
  <c r="P39" i="1"/>
  <c r="M27" i="1"/>
  <c r="N27" i="1"/>
  <c r="O27" i="1"/>
  <c r="P27" i="1"/>
  <c r="M28" i="1"/>
  <c r="N28" i="1"/>
  <c r="O28" i="1"/>
  <c r="P28" i="1"/>
  <c r="M29" i="1"/>
  <c r="N29" i="1"/>
  <c r="O29" i="1"/>
  <c r="P29" i="1"/>
  <c r="M30" i="1"/>
  <c r="N30" i="1"/>
  <c r="O30" i="1"/>
  <c r="P30" i="1"/>
  <c r="M31" i="1"/>
  <c r="N31" i="1"/>
  <c r="O31" i="1"/>
  <c r="P31" i="1"/>
  <c r="M32" i="1"/>
  <c r="N32" i="1"/>
  <c r="O32" i="1"/>
  <c r="P32" i="1"/>
  <c r="M33" i="1"/>
  <c r="N33" i="1"/>
  <c r="O33" i="1"/>
  <c r="P33" i="1"/>
  <c r="M34" i="1"/>
  <c r="N34" i="1"/>
  <c r="O34" i="1"/>
  <c r="P34" i="1"/>
  <c r="M35" i="1"/>
  <c r="N35" i="1"/>
  <c r="O35" i="1"/>
  <c r="P35" i="1"/>
  <c r="M36" i="1"/>
  <c r="N36" i="1"/>
  <c r="O36" i="1"/>
  <c r="P36" i="1"/>
  <c r="M37" i="1"/>
  <c r="N37" i="1"/>
  <c r="O37" i="1"/>
  <c r="P37" i="1"/>
  <c r="M38" i="1"/>
  <c r="N38" i="1"/>
  <c r="P38" i="1"/>
  <c r="N25" i="1"/>
  <c r="O25" i="1"/>
  <c r="P25" i="1"/>
  <c r="M25" i="1"/>
  <c r="M9" i="1"/>
  <c r="N9" i="1"/>
  <c r="O9" i="1"/>
  <c r="P9" i="1"/>
  <c r="M10" i="1"/>
  <c r="N10" i="1"/>
  <c r="O10" i="1"/>
  <c r="P10" i="1"/>
  <c r="M11" i="1"/>
  <c r="N11" i="1"/>
  <c r="O11" i="1"/>
  <c r="P11" i="1"/>
  <c r="M12" i="1"/>
  <c r="N12" i="1"/>
  <c r="O12" i="1"/>
  <c r="P12" i="1"/>
  <c r="M13" i="1"/>
  <c r="N13" i="1"/>
  <c r="O13" i="1"/>
  <c r="P13" i="1"/>
  <c r="M14" i="1"/>
  <c r="N14" i="1"/>
  <c r="O14" i="1"/>
  <c r="P14" i="1"/>
  <c r="M15" i="1"/>
  <c r="N15" i="1"/>
  <c r="O15" i="1"/>
  <c r="P15" i="1"/>
  <c r="M16" i="1"/>
  <c r="N16" i="1"/>
  <c r="O16" i="1"/>
  <c r="P16" i="1"/>
  <c r="M17" i="1"/>
  <c r="N17" i="1"/>
  <c r="O17" i="1"/>
  <c r="P17" i="1"/>
  <c r="M18" i="1"/>
  <c r="N18" i="1"/>
  <c r="O18" i="1"/>
  <c r="P18" i="1"/>
  <c r="M19" i="1"/>
  <c r="N19" i="1"/>
  <c r="O19" i="1"/>
  <c r="P19" i="1"/>
  <c r="N20" i="1"/>
  <c r="P20" i="1"/>
  <c r="M21" i="1"/>
  <c r="N21" i="1"/>
  <c r="O21" i="1"/>
  <c r="P21" i="1"/>
  <c r="N7" i="1"/>
  <c r="O7" i="1"/>
  <c r="P7" i="1"/>
  <c r="M7" i="1"/>
  <c r="B7" i="17" l="1"/>
  <c r="I7" i="17"/>
  <c r="H7" i="17"/>
  <c r="G7" i="17"/>
  <c r="E7" i="17"/>
  <c r="D7" i="17"/>
  <c r="C7" i="17"/>
  <c r="C7" i="13" l="1"/>
  <c r="B8" i="23"/>
  <c r="F8" i="13"/>
  <c r="F9" i="13"/>
  <c r="F10" i="13"/>
  <c r="F12" i="13"/>
  <c r="F13" i="13"/>
  <c r="F16" i="13"/>
  <c r="F17" i="13"/>
  <c r="F18" i="13"/>
  <c r="F19" i="13"/>
  <c r="F20" i="13"/>
  <c r="F23" i="13"/>
  <c r="F24" i="13"/>
  <c r="F25" i="13"/>
  <c r="F27" i="13"/>
  <c r="F28" i="13"/>
  <c r="F31" i="13"/>
  <c r="F32" i="13"/>
  <c r="F33" i="13"/>
  <c r="F34" i="13"/>
  <c r="F35" i="13"/>
  <c r="F37" i="13"/>
  <c r="F38" i="13"/>
  <c r="F39" i="13"/>
  <c r="F40" i="13"/>
  <c r="F41" i="13"/>
  <c r="F42" i="13"/>
  <c r="F43" i="13"/>
  <c r="F44" i="13"/>
  <c r="F45" i="13"/>
  <c r="F46" i="13"/>
  <c r="F47" i="13"/>
  <c r="F48" i="13"/>
  <c r="F49" i="13"/>
  <c r="F50" i="13"/>
  <c r="F51" i="13"/>
  <c r="F52" i="13"/>
  <c r="F53" i="13"/>
  <c r="F54" i="13"/>
  <c r="F55" i="13"/>
  <c r="F56" i="13"/>
  <c r="F57" i="13"/>
  <c r="F58" i="13"/>
  <c r="F59" i="13"/>
  <c r="F60" i="13"/>
  <c r="F61" i="13"/>
  <c r="F62" i="13"/>
  <c r="F63" i="13"/>
  <c r="F64" i="13"/>
  <c r="F65" i="13"/>
  <c r="F66" i="13"/>
  <c r="F67" i="13"/>
  <c r="F68" i="13"/>
  <c r="F69" i="13"/>
  <c r="F70" i="13"/>
  <c r="F71" i="13"/>
  <c r="F72" i="13"/>
  <c r="F73" i="13"/>
  <c r="F74" i="13"/>
  <c r="F75" i="13"/>
  <c r="F76" i="13"/>
  <c r="F77" i="13"/>
  <c r="F78" i="13"/>
  <c r="F79" i="13"/>
  <c r="F80" i="13"/>
  <c r="F81" i="13"/>
  <c r="F82" i="13"/>
  <c r="F83" i="13"/>
  <c r="F84" i="13"/>
  <c r="F85" i="13"/>
  <c r="F86" i="13"/>
  <c r="F87" i="13"/>
  <c r="F88" i="13"/>
  <c r="F89" i="13"/>
  <c r="F90" i="13"/>
  <c r="F91" i="13"/>
  <c r="F92" i="13"/>
  <c r="F93" i="13"/>
  <c r="F94" i="13"/>
  <c r="F95" i="13"/>
  <c r="F96" i="13"/>
  <c r="F97" i="13"/>
  <c r="F98" i="13"/>
  <c r="F99" i="13"/>
  <c r="F100" i="13"/>
  <c r="F101" i="13"/>
  <c r="F102" i="13"/>
  <c r="F103" i="13"/>
  <c r="F104" i="13"/>
  <c r="F105" i="13"/>
  <c r="F106" i="13"/>
  <c r="F107" i="13"/>
  <c r="F108" i="13"/>
  <c r="F109" i="13"/>
  <c r="F110" i="13"/>
  <c r="F111" i="13"/>
  <c r="F112" i="13"/>
  <c r="F113" i="13"/>
  <c r="F114" i="13"/>
  <c r="F115" i="13"/>
  <c r="F116" i="13"/>
  <c r="F117" i="13"/>
  <c r="F118" i="13"/>
  <c r="F119" i="13"/>
  <c r="F120" i="13"/>
  <c r="F121" i="13"/>
  <c r="F122" i="13"/>
  <c r="F123" i="13"/>
  <c r="F124" i="13"/>
  <c r="F125" i="13"/>
  <c r="F126" i="13"/>
  <c r="F127" i="13"/>
  <c r="F128" i="13"/>
  <c r="F129" i="13"/>
  <c r="F130" i="13"/>
  <c r="F131" i="13"/>
  <c r="F132" i="13"/>
  <c r="F133" i="13"/>
  <c r="F134" i="13"/>
  <c r="F135" i="13"/>
  <c r="F136" i="13"/>
  <c r="F137" i="13"/>
  <c r="F138" i="13"/>
  <c r="F139" i="13"/>
  <c r="F140" i="13"/>
  <c r="F141" i="13"/>
  <c r="F142" i="13"/>
  <c r="F143" i="13"/>
  <c r="F144" i="13"/>
  <c r="F145" i="13"/>
  <c r="F146" i="13"/>
  <c r="F147" i="13"/>
  <c r="F148" i="13"/>
  <c r="F149" i="13"/>
  <c r="F150" i="13"/>
  <c r="F151" i="13"/>
  <c r="F152" i="13"/>
  <c r="F153" i="13"/>
  <c r="F154" i="13"/>
  <c r="F155" i="13"/>
  <c r="F156" i="13"/>
  <c r="F157" i="13"/>
  <c r="F158" i="13"/>
  <c r="F159" i="13"/>
  <c r="F160" i="13"/>
  <c r="F161" i="13"/>
  <c r="F162" i="13"/>
  <c r="F163" i="13"/>
  <c r="F164" i="13"/>
  <c r="F165" i="13"/>
  <c r="F166" i="13"/>
  <c r="F167" i="13"/>
  <c r="F168" i="13"/>
  <c r="F169" i="13"/>
  <c r="F170" i="13"/>
  <c r="F171" i="13"/>
  <c r="F172" i="13"/>
  <c r="F173" i="13"/>
  <c r="F174" i="13"/>
  <c r="F175" i="13"/>
  <c r="F176" i="13"/>
  <c r="F177" i="13"/>
  <c r="F178" i="13"/>
  <c r="F179" i="13"/>
  <c r="F180" i="13"/>
  <c r="F181" i="13"/>
  <c r="F182" i="13"/>
  <c r="F183" i="13"/>
  <c r="F184" i="13"/>
  <c r="F185" i="13"/>
  <c r="F186" i="13"/>
  <c r="F187" i="13"/>
  <c r="F188" i="13"/>
  <c r="F189" i="13"/>
  <c r="F190" i="13"/>
  <c r="F191" i="13"/>
  <c r="F192" i="13"/>
  <c r="F193" i="13"/>
  <c r="F194" i="13"/>
  <c r="F195" i="13"/>
  <c r="F196" i="13"/>
  <c r="F197" i="13"/>
  <c r="F198" i="13"/>
  <c r="F199" i="13"/>
  <c r="F200" i="13"/>
  <c r="F201" i="13"/>
  <c r="F202" i="13"/>
  <c r="F203" i="13"/>
  <c r="F204" i="13"/>
  <c r="F205" i="13"/>
  <c r="F206" i="13"/>
  <c r="F207" i="13"/>
  <c r="F208" i="13"/>
  <c r="F209" i="13"/>
  <c r="F210" i="13"/>
  <c r="F211" i="13"/>
  <c r="F212" i="13"/>
  <c r="F213" i="13"/>
  <c r="F214" i="13"/>
  <c r="F215" i="13"/>
  <c r="F216" i="13"/>
  <c r="F217" i="13"/>
  <c r="F218" i="13"/>
  <c r="F219" i="13"/>
  <c r="F220" i="13"/>
  <c r="F221" i="13"/>
  <c r="F222" i="13"/>
  <c r="F223" i="13"/>
  <c r="F224" i="13"/>
  <c r="F225" i="13"/>
  <c r="F226" i="13"/>
  <c r="F227" i="13"/>
  <c r="F228" i="13"/>
  <c r="F229" i="13"/>
  <c r="F230" i="13"/>
  <c r="F231" i="13"/>
  <c r="F232" i="13"/>
  <c r="F233" i="13"/>
  <c r="F234" i="13"/>
  <c r="F235" i="13"/>
  <c r="F236" i="13"/>
  <c r="F237" i="13"/>
  <c r="F238" i="13"/>
  <c r="F239" i="13"/>
  <c r="F240" i="13"/>
  <c r="F241" i="13"/>
  <c r="F242" i="13"/>
  <c r="F243" i="13"/>
  <c r="F244" i="13"/>
  <c r="F245" i="13"/>
  <c r="F246" i="13"/>
  <c r="F247" i="13"/>
  <c r="F248" i="13"/>
  <c r="F249" i="13"/>
  <c r="F250" i="13"/>
  <c r="F251" i="13"/>
  <c r="F252" i="13"/>
  <c r="F253" i="13"/>
  <c r="F254" i="13"/>
  <c r="F255" i="13"/>
  <c r="F256" i="13"/>
  <c r="F257" i="13"/>
  <c r="F258" i="13"/>
  <c r="F259" i="13"/>
  <c r="F260" i="13"/>
  <c r="F261" i="13"/>
  <c r="F262" i="13"/>
  <c r="F263" i="13"/>
  <c r="F264" i="13"/>
  <c r="F265" i="13"/>
  <c r="F266" i="13"/>
  <c r="F267" i="13"/>
  <c r="F268" i="13"/>
  <c r="F269" i="13"/>
  <c r="F270" i="13"/>
  <c r="F271" i="13"/>
  <c r="F272" i="13"/>
  <c r="F273" i="13"/>
  <c r="F274" i="13"/>
  <c r="F275" i="13"/>
  <c r="F276" i="13"/>
  <c r="F277" i="13"/>
  <c r="F278" i="13"/>
  <c r="F279" i="13"/>
  <c r="F280" i="13"/>
  <c r="F281" i="13"/>
  <c r="F282" i="13"/>
  <c r="F283" i="13"/>
  <c r="F284" i="13"/>
  <c r="F285" i="13"/>
  <c r="F286" i="13"/>
  <c r="F287" i="13"/>
  <c r="F288" i="13"/>
  <c r="F289" i="13"/>
  <c r="F290" i="13"/>
  <c r="F291" i="13"/>
  <c r="F292" i="13"/>
  <c r="F293" i="13"/>
  <c r="F294" i="13"/>
  <c r="F295" i="13"/>
  <c r="F296" i="13"/>
  <c r="F297" i="13"/>
  <c r="F298" i="13"/>
  <c r="F299" i="13"/>
  <c r="F300" i="13"/>
  <c r="F301" i="13"/>
  <c r="F302" i="13"/>
  <c r="F303" i="13"/>
  <c r="F304" i="13"/>
  <c r="F305" i="13"/>
  <c r="F306" i="13"/>
  <c r="F307" i="13"/>
  <c r="F308" i="13"/>
  <c r="F309" i="13"/>
  <c r="F310" i="13"/>
  <c r="F311" i="13"/>
  <c r="F312" i="13"/>
  <c r="F313" i="13"/>
  <c r="F314" i="13"/>
  <c r="F315" i="13"/>
  <c r="F316" i="13"/>
  <c r="F317" i="13"/>
  <c r="F318" i="13"/>
  <c r="F319" i="13"/>
  <c r="F320" i="13"/>
  <c r="F321" i="13"/>
  <c r="F322" i="13"/>
  <c r="F323" i="13"/>
  <c r="F324" i="13"/>
  <c r="F325" i="13"/>
  <c r="F326" i="13"/>
  <c r="F327" i="13"/>
  <c r="F328" i="13"/>
  <c r="F329" i="13"/>
  <c r="F330" i="13"/>
  <c r="F331" i="13"/>
  <c r="F332" i="13"/>
  <c r="F333" i="13"/>
  <c r="F334" i="13"/>
  <c r="F335" i="13"/>
  <c r="F336" i="13"/>
  <c r="F337" i="13"/>
  <c r="F338" i="13"/>
  <c r="F339" i="13"/>
  <c r="F340" i="13"/>
  <c r="F341" i="13"/>
  <c r="F342" i="13"/>
  <c r="F343" i="13"/>
  <c r="F344" i="13"/>
  <c r="F345" i="13"/>
  <c r="F346" i="13"/>
  <c r="F347" i="13"/>
  <c r="F348" i="13"/>
  <c r="F349" i="13"/>
  <c r="F350" i="13"/>
  <c r="F351" i="13"/>
  <c r="F352" i="13"/>
  <c r="F353" i="13"/>
  <c r="F354" i="13"/>
  <c r="F355" i="13"/>
  <c r="F356" i="13"/>
  <c r="F357" i="13"/>
  <c r="F358" i="13"/>
  <c r="F359" i="13"/>
  <c r="F360" i="13"/>
  <c r="F361" i="13"/>
  <c r="F362" i="13"/>
  <c r="F363" i="13"/>
  <c r="F364" i="13"/>
  <c r="F365" i="13"/>
  <c r="F366" i="13"/>
  <c r="F367" i="13"/>
  <c r="F368" i="13"/>
  <c r="F369" i="13"/>
  <c r="F370" i="13"/>
  <c r="F371" i="13"/>
  <c r="F372" i="13"/>
  <c r="F373" i="13"/>
  <c r="F374" i="13"/>
  <c r="F375" i="13"/>
  <c r="F376" i="13"/>
  <c r="F377" i="13"/>
  <c r="F378" i="13"/>
  <c r="F379" i="13"/>
  <c r="F380" i="13"/>
  <c r="F381" i="13"/>
  <c r="F382" i="13"/>
  <c r="F383" i="13"/>
  <c r="F384" i="13"/>
  <c r="F385" i="13"/>
  <c r="F386" i="13"/>
  <c r="F387" i="13"/>
  <c r="F388" i="13"/>
  <c r="F389" i="13"/>
  <c r="F390" i="13"/>
  <c r="F391" i="13"/>
  <c r="F392" i="13"/>
  <c r="F393" i="13"/>
  <c r="F394" i="13"/>
  <c r="F395" i="13"/>
  <c r="F396" i="13"/>
  <c r="F397" i="13"/>
  <c r="F398" i="13"/>
  <c r="F399" i="13"/>
  <c r="F400" i="13"/>
  <c r="F401" i="13"/>
  <c r="F402" i="13"/>
  <c r="F403" i="13"/>
  <c r="F404" i="13"/>
  <c r="F405" i="13"/>
  <c r="F406" i="13"/>
  <c r="F407" i="13"/>
  <c r="F408" i="13"/>
  <c r="F409" i="13"/>
  <c r="F410" i="13"/>
  <c r="F411" i="13"/>
  <c r="F412" i="13"/>
  <c r="F413" i="13"/>
  <c r="F414" i="13"/>
  <c r="F415" i="13"/>
  <c r="F416" i="13"/>
  <c r="F417" i="13"/>
  <c r="F418" i="13"/>
  <c r="F419" i="13"/>
  <c r="F420" i="13"/>
  <c r="F421" i="13"/>
  <c r="F422" i="13"/>
  <c r="F423" i="13"/>
  <c r="F424" i="13"/>
  <c r="F425" i="13"/>
  <c r="F426" i="13"/>
  <c r="F427" i="13"/>
  <c r="F428" i="13"/>
  <c r="F429" i="13"/>
  <c r="F430" i="13"/>
  <c r="F431" i="13"/>
  <c r="F432" i="13"/>
  <c r="F433" i="13"/>
  <c r="F434" i="13"/>
  <c r="F435" i="13"/>
  <c r="F436" i="13"/>
  <c r="F437" i="13"/>
  <c r="F438" i="13"/>
  <c r="F439" i="13"/>
  <c r="F440" i="13"/>
  <c r="F441" i="13"/>
  <c r="F442" i="13"/>
  <c r="F443" i="13"/>
  <c r="F444" i="13"/>
  <c r="F445" i="13"/>
  <c r="F446" i="13"/>
  <c r="F447" i="13"/>
  <c r="F448" i="13"/>
  <c r="F449" i="13"/>
  <c r="F450" i="13"/>
  <c r="F451" i="13"/>
  <c r="F452" i="13"/>
  <c r="F453" i="13"/>
  <c r="F454" i="13"/>
  <c r="F455" i="13"/>
  <c r="F456" i="13"/>
  <c r="F457" i="13"/>
  <c r="F458" i="13"/>
  <c r="F459" i="13"/>
  <c r="F460" i="13"/>
  <c r="F461" i="13"/>
  <c r="F462" i="13"/>
  <c r="F463" i="13"/>
  <c r="F464" i="13"/>
  <c r="F465" i="13"/>
  <c r="F466" i="13"/>
  <c r="F467" i="13"/>
  <c r="F468" i="13"/>
  <c r="F469" i="13"/>
  <c r="F470" i="13"/>
  <c r="F471" i="13"/>
  <c r="F472" i="13"/>
  <c r="F473" i="13"/>
  <c r="F474" i="13"/>
  <c r="F475" i="13"/>
  <c r="F476" i="13"/>
  <c r="F477" i="13"/>
  <c r="F478" i="13"/>
  <c r="F479" i="13"/>
  <c r="F480" i="13"/>
  <c r="F481" i="13"/>
  <c r="F482" i="13"/>
  <c r="F483" i="13"/>
  <c r="F484" i="13"/>
  <c r="F485" i="13"/>
  <c r="F486" i="13"/>
  <c r="F487" i="13"/>
  <c r="F488" i="13"/>
  <c r="F489" i="13"/>
  <c r="F490" i="13"/>
  <c r="F491" i="13"/>
  <c r="F492" i="13"/>
  <c r="F493" i="13"/>
  <c r="F494" i="13"/>
  <c r="F495" i="13"/>
  <c r="F496" i="13"/>
  <c r="F497" i="13"/>
  <c r="F498" i="13"/>
  <c r="F499" i="13"/>
  <c r="F500" i="13"/>
  <c r="F501" i="13"/>
  <c r="F502" i="13"/>
  <c r="F503" i="13"/>
  <c r="F504" i="13"/>
  <c r="F505" i="13"/>
  <c r="F506" i="13"/>
  <c r="F507" i="13"/>
  <c r="F508" i="13"/>
  <c r="F509" i="13"/>
  <c r="F510" i="13"/>
  <c r="F511" i="13"/>
  <c r="F512" i="13"/>
  <c r="F513" i="13"/>
  <c r="F514" i="13"/>
  <c r="F515" i="13"/>
  <c r="F516" i="13"/>
  <c r="F517" i="13"/>
  <c r="F518" i="13"/>
  <c r="F519" i="13"/>
  <c r="F520" i="13"/>
  <c r="F521" i="13"/>
  <c r="F522" i="13"/>
  <c r="F523" i="13"/>
  <c r="F524" i="13"/>
  <c r="F525" i="13"/>
  <c r="F526" i="13"/>
  <c r="F527" i="13"/>
  <c r="F528" i="13"/>
  <c r="F529" i="13"/>
  <c r="F530" i="13"/>
  <c r="F531" i="13"/>
  <c r="F532" i="13"/>
  <c r="F533" i="13"/>
  <c r="F534" i="13"/>
  <c r="F535" i="13"/>
  <c r="F536" i="13"/>
  <c r="F537" i="13"/>
  <c r="F538" i="13"/>
  <c r="F539" i="13"/>
  <c r="F540" i="13"/>
  <c r="F541" i="13"/>
  <c r="F542" i="13"/>
  <c r="F543" i="13"/>
  <c r="F544" i="13"/>
  <c r="F545" i="13"/>
  <c r="F546" i="13"/>
  <c r="C9" i="23"/>
  <c r="D9" i="23"/>
  <c r="E9" i="23"/>
  <c r="C10" i="23"/>
  <c r="D10" i="23"/>
  <c r="E10" i="23"/>
  <c r="C11" i="23"/>
  <c r="D11" i="23"/>
  <c r="E11" i="23"/>
  <c r="C12" i="23"/>
  <c r="D12" i="23"/>
  <c r="E12" i="23"/>
  <c r="C13" i="23"/>
  <c r="D13" i="23"/>
  <c r="E13" i="23"/>
  <c r="C14" i="23"/>
  <c r="D14" i="23"/>
  <c r="E14" i="23"/>
  <c r="C15" i="23"/>
  <c r="D15" i="23"/>
  <c r="E15" i="23"/>
  <c r="C16" i="23"/>
  <c r="D16" i="23"/>
  <c r="E16" i="23"/>
  <c r="C17" i="23"/>
  <c r="D17" i="23"/>
  <c r="E17" i="23"/>
  <c r="C18" i="23"/>
  <c r="D18" i="23"/>
  <c r="E18" i="23"/>
  <c r="C19" i="23"/>
  <c r="D19" i="23"/>
  <c r="E19" i="23"/>
  <c r="C20" i="23"/>
  <c r="D20" i="23"/>
  <c r="E20" i="23"/>
  <c r="C21" i="23"/>
  <c r="D21" i="23"/>
  <c r="E21" i="23"/>
  <c r="C22" i="23"/>
  <c r="D22" i="23"/>
  <c r="E22" i="23"/>
  <c r="C23" i="23"/>
  <c r="D23" i="23"/>
  <c r="E23" i="23"/>
  <c r="C24" i="23"/>
  <c r="D24" i="23"/>
  <c r="E24" i="23"/>
  <c r="C25" i="23"/>
  <c r="D25" i="23"/>
  <c r="E25" i="23"/>
  <c r="C26" i="23"/>
  <c r="D26" i="23"/>
  <c r="E26" i="23"/>
  <c r="C27" i="23"/>
  <c r="D27" i="23"/>
  <c r="E27" i="23"/>
  <c r="C28" i="23"/>
  <c r="D28" i="23"/>
  <c r="E28" i="23"/>
  <c r="C29" i="23"/>
  <c r="D29" i="23"/>
  <c r="E29" i="23"/>
  <c r="C30" i="23"/>
  <c r="D30" i="23"/>
  <c r="E30" i="23"/>
  <c r="C31" i="23"/>
  <c r="D31" i="23"/>
  <c r="E31" i="23"/>
  <c r="C32" i="23"/>
  <c r="D32" i="23"/>
  <c r="E32" i="23"/>
  <c r="C33" i="23"/>
  <c r="D33" i="23"/>
  <c r="E33" i="23"/>
  <c r="C34" i="23"/>
  <c r="D34" i="23"/>
  <c r="E34" i="23"/>
  <c r="C35" i="23"/>
  <c r="D35" i="23"/>
  <c r="E35" i="23"/>
  <c r="C36" i="23"/>
  <c r="D36" i="23"/>
  <c r="E36" i="23"/>
  <c r="C37" i="23"/>
  <c r="D37" i="23"/>
  <c r="E37" i="23"/>
  <c r="C38" i="23"/>
  <c r="D38" i="23"/>
  <c r="E38" i="23"/>
  <c r="C39" i="23"/>
  <c r="D39" i="23"/>
  <c r="E39" i="23"/>
  <c r="C40" i="23"/>
  <c r="D40" i="23"/>
  <c r="E40" i="23"/>
  <c r="C41" i="23"/>
  <c r="D41" i="23"/>
  <c r="E41" i="23"/>
  <c r="C42" i="23"/>
  <c r="D42" i="23"/>
  <c r="E42" i="23"/>
  <c r="B42" i="23"/>
  <c r="B41" i="23"/>
  <c r="B40" i="23"/>
  <c r="B39" i="23"/>
  <c r="B38" i="23"/>
  <c r="B37" i="23"/>
  <c r="B36" i="23"/>
  <c r="B35" i="23"/>
  <c r="B34" i="23"/>
  <c r="B33" i="23"/>
  <c r="B32" i="23"/>
  <c r="B31" i="23"/>
  <c r="B30" i="23"/>
  <c r="B29" i="23"/>
  <c r="B28" i="23"/>
  <c r="B27" i="23"/>
  <c r="B26" i="23"/>
  <c r="B25" i="23"/>
  <c r="B24" i="23"/>
  <c r="B23" i="23"/>
  <c r="B22" i="23"/>
  <c r="B21" i="23"/>
  <c r="B20" i="23"/>
  <c r="B19" i="23"/>
  <c r="B18" i="23"/>
  <c r="B17" i="23"/>
  <c r="B16" i="23"/>
  <c r="B15" i="23"/>
  <c r="B14" i="23"/>
  <c r="B13" i="23"/>
  <c r="B12" i="23"/>
  <c r="B11" i="23"/>
  <c r="B10" i="23"/>
  <c r="B9" i="23"/>
  <c r="B3" i="16" l="1"/>
  <c r="A2" i="3" l="1"/>
  <c r="B1" i="3"/>
  <c r="D23" i="3"/>
  <c r="E23" i="3"/>
  <c r="F23" i="3"/>
  <c r="G23" i="3"/>
  <c r="H23" i="3"/>
  <c r="I23" i="3"/>
  <c r="J23" i="3"/>
  <c r="C23" i="3"/>
  <c r="K23" i="3" s="1"/>
  <c r="C1" i="4"/>
  <c r="D100" i="5"/>
  <c r="E100" i="5"/>
  <c r="F100" i="5"/>
  <c r="G100" i="5"/>
  <c r="H100" i="5"/>
  <c r="I100" i="5"/>
  <c r="J100" i="5"/>
  <c r="K100" i="5"/>
  <c r="L100" i="5"/>
  <c r="M100" i="5"/>
  <c r="N100" i="5"/>
  <c r="O100" i="5"/>
  <c r="P100" i="5"/>
  <c r="Q100" i="5"/>
  <c r="R100" i="5"/>
  <c r="S100" i="5"/>
  <c r="T100" i="5"/>
  <c r="U100" i="5"/>
  <c r="V100" i="5"/>
  <c r="W100" i="5"/>
  <c r="C100" i="5"/>
  <c r="D51" i="5"/>
  <c r="E51" i="5"/>
  <c r="F51" i="5"/>
  <c r="G51" i="5"/>
  <c r="H51" i="5"/>
  <c r="I51" i="5"/>
  <c r="J51" i="5"/>
  <c r="K51" i="5"/>
  <c r="L51" i="5"/>
  <c r="M51" i="5"/>
  <c r="N51" i="5"/>
  <c r="O51" i="5"/>
  <c r="P51" i="5"/>
  <c r="Q51" i="5"/>
  <c r="R51" i="5"/>
  <c r="S51" i="5"/>
  <c r="T51" i="5"/>
  <c r="U51" i="5"/>
  <c r="V51" i="5"/>
  <c r="W51" i="5"/>
  <c r="C51" i="5"/>
  <c r="D44" i="5"/>
  <c r="E44" i="5"/>
  <c r="F44" i="5"/>
  <c r="G44" i="5"/>
  <c r="H44" i="5"/>
  <c r="I44" i="5"/>
  <c r="J44" i="5"/>
  <c r="K44" i="5"/>
  <c r="L44" i="5"/>
  <c r="M44" i="5"/>
  <c r="N44" i="5"/>
  <c r="O44" i="5"/>
  <c r="P44" i="5"/>
  <c r="Q44" i="5"/>
  <c r="R44" i="5"/>
  <c r="S44" i="5"/>
  <c r="T44" i="5"/>
  <c r="U44" i="5"/>
  <c r="V44" i="5"/>
  <c r="W44" i="5"/>
  <c r="C44" i="5"/>
  <c r="A2" i="5"/>
  <c r="B1" i="5"/>
  <c r="A2" i="6"/>
  <c r="B1" i="6"/>
  <c r="A2" i="8"/>
  <c r="B1" i="8"/>
  <c r="G335" i="27"/>
  <c r="E335" i="27"/>
  <c r="G334" i="27"/>
  <c r="E334" i="27"/>
  <c r="G333" i="27"/>
  <c r="E333" i="27"/>
  <c r="G332" i="27"/>
  <c r="E332" i="27"/>
  <c r="G331" i="27"/>
  <c r="E331" i="27"/>
  <c r="G330" i="27"/>
  <c r="E330" i="27"/>
  <c r="G329" i="27"/>
  <c r="E329" i="27"/>
  <c r="G328" i="27"/>
  <c r="E328" i="27"/>
  <c r="G327" i="27"/>
  <c r="E327" i="27"/>
  <c r="G326" i="27"/>
  <c r="E326" i="27"/>
  <c r="G325" i="27"/>
  <c r="E325" i="27"/>
  <c r="E324" i="27"/>
  <c r="G323" i="27"/>
  <c r="E323" i="27"/>
  <c r="G322" i="27"/>
  <c r="E322" i="27"/>
  <c r="E321" i="27"/>
  <c r="G320" i="27"/>
  <c r="E320" i="27"/>
  <c r="G283" i="27"/>
  <c r="E283" i="27"/>
  <c r="G246" i="27"/>
  <c r="E246" i="27"/>
  <c r="G209" i="27"/>
  <c r="E209" i="27"/>
  <c r="G135" i="27"/>
  <c r="E135" i="27"/>
  <c r="G98" i="27"/>
  <c r="E98" i="27"/>
  <c r="G61" i="27"/>
  <c r="E61" i="27"/>
  <c r="E23" i="27"/>
  <c r="E21" i="27"/>
  <c r="E20" i="27"/>
  <c r="E19" i="27"/>
  <c r="E17" i="27"/>
  <c r="E16" i="27"/>
  <c r="K15" i="27"/>
  <c r="G15" i="27"/>
  <c r="E15" i="27"/>
  <c r="K14" i="27"/>
  <c r="G14" i="27"/>
  <c r="E14" i="27"/>
  <c r="E13" i="27"/>
  <c r="K12" i="27"/>
  <c r="G12" i="27"/>
  <c r="E12" i="27"/>
  <c r="K11" i="27"/>
  <c r="E11" i="27"/>
  <c r="E10" i="27"/>
  <c r="G9" i="27"/>
  <c r="E9" i="27"/>
  <c r="E8" i="27"/>
  <c r="E7" i="27"/>
  <c r="G6" i="27"/>
  <c r="E6" i="27"/>
  <c r="G5" i="27"/>
  <c r="E5" i="27"/>
  <c r="G4" i="27"/>
  <c r="E4" i="27"/>
  <c r="K3" i="27"/>
  <c r="G3" i="27"/>
  <c r="E3" i="27"/>
  <c r="K2" i="27"/>
  <c r="E2" i="27"/>
  <c r="B1" i="1"/>
  <c r="A2" i="2"/>
  <c r="B1" i="2"/>
  <c r="D44" i="30"/>
  <c r="E44" i="30"/>
  <c r="C44" i="30"/>
  <c r="D23" i="30"/>
  <c r="E23" i="30"/>
  <c r="C23" i="30"/>
  <c r="D17" i="30"/>
  <c r="E17" i="30"/>
  <c r="C17" i="30"/>
  <c r="A2" i="30"/>
  <c r="B1" i="30"/>
  <c r="E20" i="9"/>
  <c r="D20" i="9"/>
  <c r="C20" i="9"/>
  <c r="D12" i="9"/>
  <c r="E12" i="9"/>
  <c r="C12" i="9"/>
  <c r="A2" i="9"/>
  <c r="B1" i="9"/>
  <c r="A2" i="10"/>
  <c r="B1" i="10"/>
  <c r="D9" i="11"/>
  <c r="E9" i="11"/>
  <c r="F9" i="11"/>
  <c r="G9" i="11"/>
  <c r="H9" i="11"/>
  <c r="C9" i="11"/>
  <c r="A2" i="11"/>
  <c r="D27" i="12"/>
  <c r="E27" i="12"/>
  <c r="F27" i="12"/>
  <c r="G27" i="12"/>
  <c r="H27" i="12"/>
  <c r="C27" i="12"/>
  <c r="D18" i="12"/>
  <c r="E18" i="12"/>
  <c r="F18" i="12"/>
  <c r="G18" i="12"/>
  <c r="H18" i="12"/>
  <c r="C18" i="12"/>
  <c r="C19" i="14"/>
  <c r="D19" i="14"/>
  <c r="E19" i="14"/>
  <c r="D20" i="14"/>
  <c r="E20" i="14"/>
  <c r="E18" i="14"/>
  <c r="D18" i="14"/>
  <c r="F17" i="14"/>
  <c r="E17" i="14"/>
  <c r="D17" i="14"/>
  <c r="C17" i="14"/>
  <c r="E10" i="14"/>
  <c r="C22" i="13"/>
  <c r="D22" i="13"/>
  <c r="E22" i="13"/>
  <c r="C26" i="13"/>
  <c r="D26" i="13"/>
  <c r="E26" i="13"/>
  <c r="C30" i="13"/>
  <c r="D30" i="13"/>
  <c r="D555" i="13" s="1"/>
  <c r="E30" i="13"/>
  <c r="E555" i="13" s="1"/>
  <c r="C37" i="13"/>
  <c r="C44" i="13" s="1"/>
  <c r="C51" i="13" s="1"/>
  <c r="D37" i="13"/>
  <c r="D44" i="13" s="1"/>
  <c r="D51" i="13" s="1"/>
  <c r="E37" i="13"/>
  <c r="E44" i="13" s="1"/>
  <c r="E51" i="13" s="1"/>
  <c r="C41" i="13"/>
  <c r="D41" i="13"/>
  <c r="E41" i="13"/>
  <c r="C45" i="13"/>
  <c r="D45" i="13"/>
  <c r="E45" i="13"/>
  <c r="C52" i="13"/>
  <c r="C59" i="13" s="1"/>
  <c r="C66" i="13" s="1"/>
  <c r="D52" i="13"/>
  <c r="D59" i="13" s="1"/>
  <c r="D66" i="13" s="1"/>
  <c r="E52" i="13"/>
  <c r="E59" i="13" s="1"/>
  <c r="E66" i="13" s="1"/>
  <c r="C56" i="13"/>
  <c r="D56" i="13"/>
  <c r="E56" i="13"/>
  <c r="C60" i="13"/>
  <c r="D60" i="13"/>
  <c r="E60" i="13"/>
  <c r="C67" i="13"/>
  <c r="C74" i="13" s="1"/>
  <c r="C81" i="13" s="1"/>
  <c r="D67" i="13"/>
  <c r="D74" i="13" s="1"/>
  <c r="D81" i="13" s="1"/>
  <c r="E67" i="13"/>
  <c r="E74" i="13" s="1"/>
  <c r="E81" i="13" s="1"/>
  <c r="C71" i="13"/>
  <c r="D71" i="13"/>
  <c r="E71" i="13"/>
  <c r="C75" i="13"/>
  <c r="D75" i="13"/>
  <c r="E75" i="13"/>
  <c r="C82" i="13"/>
  <c r="C89" i="13" s="1"/>
  <c r="C96" i="13" s="1"/>
  <c r="D82" i="13"/>
  <c r="D89" i="13" s="1"/>
  <c r="D96" i="13" s="1"/>
  <c r="E82" i="13"/>
  <c r="E89" i="13" s="1"/>
  <c r="E96" i="13" s="1"/>
  <c r="C86" i="13"/>
  <c r="D86" i="13"/>
  <c r="E86" i="13"/>
  <c r="C90" i="13"/>
  <c r="D90" i="13"/>
  <c r="E90" i="13"/>
  <c r="C97" i="13"/>
  <c r="C104" i="13" s="1"/>
  <c r="C111" i="13" s="1"/>
  <c r="D97" i="13"/>
  <c r="D104" i="13" s="1"/>
  <c r="D111" i="13" s="1"/>
  <c r="E97" i="13"/>
  <c r="E104" i="13" s="1"/>
  <c r="E111" i="13" s="1"/>
  <c r="C101" i="13"/>
  <c r="D101" i="13"/>
  <c r="E101" i="13"/>
  <c r="C105" i="13"/>
  <c r="D105" i="13"/>
  <c r="E105" i="13"/>
  <c r="C112" i="13"/>
  <c r="C119" i="13" s="1"/>
  <c r="C126" i="13" s="1"/>
  <c r="D112" i="13"/>
  <c r="D119" i="13" s="1"/>
  <c r="D126" i="13" s="1"/>
  <c r="E112" i="13"/>
  <c r="E119" i="13" s="1"/>
  <c r="E126" i="13" s="1"/>
  <c r="C116" i="13"/>
  <c r="D116" i="13"/>
  <c r="E116" i="13"/>
  <c r="C120" i="13"/>
  <c r="D120" i="13"/>
  <c r="E120" i="13"/>
  <c r="C127" i="13"/>
  <c r="C134" i="13" s="1"/>
  <c r="C141" i="13" s="1"/>
  <c r="D127" i="13"/>
  <c r="D134" i="13" s="1"/>
  <c r="D141" i="13" s="1"/>
  <c r="E127" i="13"/>
  <c r="E134" i="13" s="1"/>
  <c r="E141" i="13" s="1"/>
  <c r="C131" i="13"/>
  <c r="D131" i="13"/>
  <c r="E131" i="13"/>
  <c r="C135" i="13"/>
  <c r="D135" i="13"/>
  <c r="E135" i="13"/>
  <c r="C142" i="13"/>
  <c r="C149" i="13" s="1"/>
  <c r="C156" i="13" s="1"/>
  <c r="D142" i="13"/>
  <c r="D149" i="13" s="1"/>
  <c r="D156" i="13" s="1"/>
  <c r="E142" i="13"/>
  <c r="E149" i="13" s="1"/>
  <c r="E156" i="13" s="1"/>
  <c r="C146" i="13"/>
  <c r="D146" i="13"/>
  <c r="E146" i="13"/>
  <c r="C150" i="13"/>
  <c r="D150" i="13"/>
  <c r="E150" i="13"/>
  <c r="C157" i="13"/>
  <c r="C164" i="13" s="1"/>
  <c r="C171" i="13" s="1"/>
  <c r="D157" i="13"/>
  <c r="D164" i="13" s="1"/>
  <c r="D171" i="13" s="1"/>
  <c r="E157" i="13"/>
  <c r="E164" i="13" s="1"/>
  <c r="E171" i="13" s="1"/>
  <c r="C161" i="13"/>
  <c r="D161" i="13"/>
  <c r="E161" i="13"/>
  <c r="C165" i="13"/>
  <c r="D165" i="13"/>
  <c r="E165" i="13"/>
  <c r="C172" i="13"/>
  <c r="C179" i="13" s="1"/>
  <c r="C186" i="13" s="1"/>
  <c r="D172" i="13"/>
  <c r="D179" i="13" s="1"/>
  <c r="D186" i="13" s="1"/>
  <c r="E172" i="13"/>
  <c r="E179" i="13" s="1"/>
  <c r="E186" i="13" s="1"/>
  <c r="C176" i="13"/>
  <c r="D176" i="13"/>
  <c r="E176" i="13"/>
  <c r="C180" i="13"/>
  <c r="D180" i="13"/>
  <c r="E180" i="13"/>
  <c r="C187" i="13"/>
  <c r="C194" i="13" s="1"/>
  <c r="C201" i="13" s="1"/>
  <c r="D187" i="13"/>
  <c r="D194" i="13" s="1"/>
  <c r="D201" i="13" s="1"/>
  <c r="E187" i="13"/>
  <c r="E194" i="13" s="1"/>
  <c r="E201" i="13" s="1"/>
  <c r="C191" i="13"/>
  <c r="D191" i="13"/>
  <c r="E191" i="13"/>
  <c r="C195" i="13"/>
  <c r="D195" i="13"/>
  <c r="E195" i="13"/>
  <c r="C202" i="13"/>
  <c r="C209" i="13" s="1"/>
  <c r="C216" i="13" s="1"/>
  <c r="D202" i="13"/>
  <c r="D209" i="13" s="1"/>
  <c r="D216" i="13" s="1"/>
  <c r="E202" i="13"/>
  <c r="E209" i="13" s="1"/>
  <c r="E216" i="13" s="1"/>
  <c r="C206" i="13"/>
  <c r="D206" i="13"/>
  <c r="E206" i="13"/>
  <c r="C210" i="13"/>
  <c r="D210" i="13"/>
  <c r="E210" i="13"/>
  <c r="C217" i="13"/>
  <c r="C224" i="13" s="1"/>
  <c r="C231" i="13" s="1"/>
  <c r="D217" i="13"/>
  <c r="D224" i="13" s="1"/>
  <c r="D231" i="13" s="1"/>
  <c r="E217" i="13"/>
  <c r="E224" i="13" s="1"/>
  <c r="E231" i="13" s="1"/>
  <c r="C221" i="13"/>
  <c r="D221" i="13"/>
  <c r="E221" i="13"/>
  <c r="C225" i="13"/>
  <c r="D225" i="13"/>
  <c r="E225" i="13"/>
  <c r="C232" i="13"/>
  <c r="C239" i="13" s="1"/>
  <c r="C246" i="13" s="1"/>
  <c r="D232" i="13"/>
  <c r="D239" i="13" s="1"/>
  <c r="D246" i="13" s="1"/>
  <c r="E232" i="13"/>
  <c r="E239" i="13" s="1"/>
  <c r="E246" i="13" s="1"/>
  <c r="C236" i="13"/>
  <c r="D236" i="13"/>
  <c r="E236" i="13"/>
  <c r="C240" i="13"/>
  <c r="D240" i="13"/>
  <c r="E240" i="13"/>
  <c r="C247" i="13"/>
  <c r="C254" i="13" s="1"/>
  <c r="C261" i="13" s="1"/>
  <c r="D247" i="13"/>
  <c r="D254" i="13" s="1"/>
  <c r="D261" i="13" s="1"/>
  <c r="E247" i="13"/>
  <c r="E254" i="13" s="1"/>
  <c r="E261" i="13" s="1"/>
  <c r="C251" i="13"/>
  <c r="D251" i="13"/>
  <c r="E251" i="13"/>
  <c r="C255" i="13"/>
  <c r="D255" i="13"/>
  <c r="E255" i="13"/>
  <c r="C262" i="13"/>
  <c r="C269" i="13" s="1"/>
  <c r="C276" i="13" s="1"/>
  <c r="D262" i="13"/>
  <c r="D269" i="13" s="1"/>
  <c r="D276" i="13" s="1"/>
  <c r="E262" i="13"/>
  <c r="E269" i="13" s="1"/>
  <c r="E276" i="13" s="1"/>
  <c r="C266" i="13"/>
  <c r="D266" i="13"/>
  <c r="E266" i="13"/>
  <c r="C270" i="13"/>
  <c r="D270" i="13"/>
  <c r="E270" i="13"/>
  <c r="C277" i="13"/>
  <c r="C284" i="13" s="1"/>
  <c r="C291" i="13" s="1"/>
  <c r="D277" i="13"/>
  <c r="D284" i="13" s="1"/>
  <c r="D291" i="13" s="1"/>
  <c r="E277" i="13"/>
  <c r="E284" i="13" s="1"/>
  <c r="E291" i="13" s="1"/>
  <c r="C281" i="13"/>
  <c r="D281" i="13"/>
  <c r="E281" i="13"/>
  <c r="C285" i="13"/>
  <c r="D285" i="13"/>
  <c r="E285" i="13"/>
  <c r="C292" i="13"/>
  <c r="C299" i="13" s="1"/>
  <c r="C306" i="13" s="1"/>
  <c r="D292" i="13"/>
  <c r="D299" i="13" s="1"/>
  <c r="D306" i="13" s="1"/>
  <c r="E292" i="13"/>
  <c r="E299" i="13" s="1"/>
  <c r="E306" i="13" s="1"/>
  <c r="C296" i="13"/>
  <c r="D296" i="13"/>
  <c r="E296" i="13"/>
  <c r="C300" i="13"/>
  <c r="D300" i="13"/>
  <c r="E300" i="13"/>
  <c r="C307" i="13"/>
  <c r="C314" i="13" s="1"/>
  <c r="C321" i="13" s="1"/>
  <c r="D307" i="13"/>
  <c r="D314" i="13" s="1"/>
  <c r="D321" i="13" s="1"/>
  <c r="E307" i="13"/>
  <c r="E314" i="13" s="1"/>
  <c r="E321" i="13" s="1"/>
  <c r="C311" i="13"/>
  <c r="D311" i="13"/>
  <c r="E311" i="13"/>
  <c r="C315" i="13"/>
  <c r="D315" i="13"/>
  <c r="E315" i="13"/>
  <c r="C322" i="13"/>
  <c r="C329" i="13" s="1"/>
  <c r="C336" i="13" s="1"/>
  <c r="D322" i="13"/>
  <c r="D329" i="13" s="1"/>
  <c r="D336" i="13" s="1"/>
  <c r="E322" i="13"/>
  <c r="E329" i="13" s="1"/>
  <c r="E336" i="13" s="1"/>
  <c r="C326" i="13"/>
  <c r="D326" i="13"/>
  <c r="E326" i="13"/>
  <c r="C330" i="13"/>
  <c r="D330" i="13"/>
  <c r="E330" i="13"/>
  <c r="C337" i="13"/>
  <c r="C344" i="13" s="1"/>
  <c r="C351" i="13" s="1"/>
  <c r="D337" i="13"/>
  <c r="D344" i="13" s="1"/>
  <c r="D351" i="13" s="1"/>
  <c r="E337" i="13"/>
  <c r="E344" i="13" s="1"/>
  <c r="E351" i="13" s="1"/>
  <c r="C341" i="13"/>
  <c r="D341" i="13"/>
  <c r="E341" i="13"/>
  <c r="C345" i="13"/>
  <c r="D345" i="13"/>
  <c r="E345" i="13"/>
  <c r="C352" i="13"/>
  <c r="C359" i="13" s="1"/>
  <c r="C366" i="13" s="1"/>
  <c r="D352" i="13"/>
  <c r="D359" i="13" s="1"/>
  <c r="D366" i="13" s="1"/>
  <c r="E352" i="13"/>
  <c r="E359" i="13" s="1"/>
  <c r="E366" i="13" s="1"/>
  <c r="C356" i="13"/>
  <c r="D356" i="13"/>
  <c r="E356" i="13"/>
  <c r="C360" i="13"/>
  <c r="D360" i="13"/>
  <c r="E360" i="13"/>
  <c r="C367" i="13"/>
  <c r="C374" i="13" s="1"/>
  <c r="C381" i="13" s="1"/>
  <c r="D367" i="13"/>
  <c r="D374" i="13" s="1"/>
  <c r="D381" i="13" s="1"/>
  <c r="E367" i="13"/>
  <c r="E374" i="13" s="1"/>
  <c r="E381" i="13" s="1"/>
  <c r="C371" i="13"/>
  <c r="D371" i="13"/>
  <c r="E371" i="13"/>
  <c r="C375" i="13"/>
  <c r="D375" i="13"/>
  <c r="E375" i="13"/>
  <c r="C382" i="13"/>
  <c r="C389" i="13" s="1"/>
  <c r="C396" i="13" s="1"/>
  <c r="D382" i="13"/>
  <c r="D389" i="13" s="1"/>
  <c r="D396" i="13" s="1"/>
  <c r="E382" i="13"/>
  <c r="E389" i="13" s="1"/>
  <c r="E396" i="13" s="1"/>
  <c r="C386" i="13"/>
  <c r="D386" i="13"/>
  <c r="E386" i="13"/>
  <c r="C390" i="13"/>
  <c r="D390" i="13"/>
  <c r="E390" i="13"/>
  <c r="C397" i="13"/>
  <c r="C404" i="13" s="1"/>
  <c r="C411" i="13" s="1"/>
  <c r="D397" i="13"/>
  <c r="D404" i="13" s="1"/>
  <c r="D411" i="13" s="1"/>
  <c r="E397" i="13"/>
  <c r="E404" i="13" s="1"/>
  <c r="E411" i="13" s="1"/>
  <c r="C401" i="13"/>
  <c r="D401" i="13"/>
  <c r="E401" i="13"/>
  <c r="C405" i="13"/>
  <c r="D405" i="13"/>
  <c r="E405" i="13"/>
  <c r="C412" i="13"/>
  <c r="C419" i="13" s="1"/>
  <c r="C426" i="13" s="1"/>
  <c r="D412" i="13"/>
  <c r="D419" i="13" s="1"/>
  <c r="D426" i="13" s="1"/>
  <c r="E412" i="13"/>
  <c r="E419" i="13" s="1"/>
  <c r="E426" i="13" s="1"/>
  <c r="C416" i="13"/>
  <c r="D416" i="13"/>
  <c r="E416" i="13"/>
  <c r="C420" i="13"/>
  <c r="D420" i="13"/>
  <c r="E420" i="13"/>
  <c r="C427" i="13"/>
  <c r="C434" i="13" s="1"/>
  <c r="C441" i="13" s="1"/>
  <c r="D427" i="13"/>
  <c r="D434" i="13" s="1"/>
  <c r="D441" i="13" s="1"/>
  <c r="E427" i="13"/>
  <c r="E434" i="13" s="1"/>
  <c r="E441" i="13" s="1"/>
  <c r="C431" i="13"/>
  <c r="D431" i="13"/>
  <c r="E431" i="13"/>
  <c r="C435" i="13"/>
  <c r="D435" i="13"/>
  <c r="E435" i="13"/>
  <c r="C442" i="13"/>
  <c r="C449" i="13" s="1"/>
  <c r="C456" i="13" s="1"/>
  <c r="D442" i="13"/>
  <c r="D449" i="13" s="1"/>
  <c r="D456" i="13" s="1"/>
  <c r="E442" i="13"/>
  <c r="E449" i="13" s="1"/>
  <c r="E456" i="13" s="1"/>
  <c r="C446" i="13"/>
  <c r="D446" i="13"/>
  <c r="E446" i="13"/>
  <c r="C450" i="13"/>
  <c r="D450" i="13"/>
  <c r="E450" i="13"/>
  <c r="C457" i="13"/>
  <c r="C464" i="13" s="1"/>
  <c r="C471" i="13" s="1"/>
  <c r="D457" i="13"/>
  <c r="D464" i="13" s="1"/>
  <c r="D471" i="13" s="1"/>
  <c r="E457" i="13"/>
  <c r="E464" i="13" s="1"/>
  <c r="E471" i="13" s="1"/>
  <c r="C461" i="13"/>
  <c r="D461" i="13"/>
  <c r="E461" i="13"/>
  <c r="C465" i="13"/>
  <c r="D465" i="13"/>
  <c r="E465" i="13"/>
  <c r="C472" i="13"/>
  <c r="C479" i="13" s="1"/>
  <c r="C486" i="13" s="1"/>
  <c r="D472" i="13"/>
  <c r="D479" i="13" s="1"/>
  <c r="D486" i="13" s="1"/>
  <c r="E472" i="13"/>
  <c r="E479" i="13" s="1"/>
  <c r="E486" i="13" s="1"/>
  <c r="C476" i="13"/>
  <c r="D476" i="13"/>
  <c r="E476" i="13"/>
  <c r="C480" i="13"/>
  <c r="D480" i="13"/>
  <c r="E480" i="13"/>
  <c r="C487" i="13"/>
  <c r="C494" i="13" s="1"/>
  <c r="C501" i="13" s="1"/>
  <c r="D487" i="13"/>
  <c r="D494" i="13" s="1"/>
  <c r="D501" i="13" s="1"/>
  <c r="E487" i="13"/>
  <c r="E494" i="13" s="1"/>
  <c r="E501" i="13" s="1"/>
  <c r="C491" i="13"/>
  <c r="D491" i="13"/>
  <c r="E491" i="13"/>
  <c r="C495" i="13"/>
  <c r="D495" i="13"/>
  <c r="E495" i="13"/>
  <c r="C502" i="13"/>
  <c r="C509" i="13" s="1"/>
  <c r="C516" i="13" s="1"/>
  <c r="D502" i="13"/>
  <c r="D509" i="13" s="1"/>
  <c r="D516" i="13" s="1"/>
  <c r="E502" i="13"/>
  <c r="E509" i="13" s="1"/>
  <c r="E516" i="13" s="1"/>
  <c r="C506" i="13"/>
  <c r="D506" i="13"/>
  <c r="E506" i="13"/>
  <c r="C510" i="13"/>
  <c r="D510" i="13"/>
  <c r="E510" i="13"/>
  <c r="C517" i="13"/>
  <c r="C524" i="13" s="1"/>
  <c r="C531" i="13" s="1"/>
  <c r="D517" i="13"/>
  <c r="D524" i="13" s="1"/>
  <c r="D531" i="13" s="1"/>
  <c r="E517" i="13"/>
  <c r="E524" i="13" s="1"/>
  <c r="E531" i="13" s="1"/>
  <c r="C521" i="13"/>
  <c r="D521" i="13"/>
  <c r="E521" i="13"/>
  <c r="C525" i="13"/>
  <c r="D525" i="13"/>
  <c r="E525" i="13"/>
  <c r="C532" i="13"/>
  <c r="C539" i="13" s="1"/>
  <c r="C546" i="13" s="1"/>
  <c r="D532" i="13"/>
  <c r="D539" i="13" s="1"/>
  <c r="D546" i="13" s="1"/>
  <c r="E532" i="13"/>
  <c r="E539" i="13" s="1"/>
  <c r="E546" i="13" s="1"/>
  <c r="C536" i="13"/>
  <c r="D536" i="13"/>
  <c r="E536" i="13"/>
  <c r="C540" i="13"/>
  <c r="D540" i="13"/>
  <c r="E540" i="13"/>
  <c r="D550" i="13"/>
  <c r="D10" i="14" s="1"/>
  <c r="E550" i="13"/>
  <c r="D12" i="12"/>
  <c r="E12" i="12"/>
  <c r="F12" i="12"/>
  <c r="G12" i="12"/>
  <c r="H12" i="12"/>
  <c r="C12" i="12"/>
  <c r="A2" i="12"/>
  <c r="B1" i="12"/>
  <c r="C548" i="13"/>
  <c r="C8" i="14" s="1"/>
  <c r="D548" i="13"/>
  <c r="D8" i="14" s="1"/>
  <c r="E548" i="13"/>
  <c r="E8" i="14" s="1"/>
  <c r="F548" i="13"/>
  <c r="F8" i="14" s="1"/>
  <c r="C549" i="13"/>
  <c r="C9" i="14" s="1"/>
  <c r="D549" i="13"/>
  <c r="D9" i="14" s="1"/>
  <c r="E549" i="13"/>
  <c r="E9" i="14" s="1"/>
  <c r="F549" i="13"/>
  <c r="F9" i="14" s="1"/>
  <c r="C550" i="13"/>
  <c r="C10" i="14" s="1"/>
  <c r="F550" i="13"/>
  <c r="F10" i="14" s="1"/>
  <c r="C552" i="13"/>
  <c r="C12" i="14" s="1"/>
  <c r="D552" i="13"/>
  <c r="D12" i="14" s="1"/>
  <c r="E552" i="13"/>
  <c r="E12" i="14" s="1"/>
  <c r="F552" i="13"/>
  <c r="F12" i="14" s="1"/>
  <c r="C556" i="13"/>
  <c r="C16" i="14" s="1"/>
  <c r="D556" i="13"/>
  <c r="D16" i="14" s="1"/>
  <c r="D15" i="14" s="1"/>
  <c r="E556" i="13"/>
  <c r="E16" i="14" s="1"/>
  <c r="F556" i="13"/>
  <c r="F16" i="14" s="1"/>
  <c r="C557" i="13"/>
  <c r="D557" i="13"/>
  <c r="E557" i="13"/>
  <c r="F557" i="13"/>
  <c r="C558" i="13"/>
  <c r="C18" i="14" s="1"/>
  <c r="D558" i="13"/>
  <c r="E558" i="13"/>
  <c r="F558" i="13"/>
  <c r="F18" i="14" s="1"/>
  <c r="C559" i="13"/>
  <c r="D559" i="13"/>
  <c r="E559" i="13"/>
  <c r="F559" i="13"/>
  <c r="F19" i="14" s="1"/>
  <c r="D15" i="13"/>
  <c r="E15" i="13"/>
  <c r="C15" i="13"/>
  <c r="F15" i="13" s="1"/>
  <c r="D11" i="13"/>
  <c r="E11" i="13"/>
  <c r="C11" i="13"/>
  <c r="D7" i="13"/>
  <c r="E7" i="13"/>
  <c r="A2" i="13"/>
  <c r="B1" i="13"/>
  <c r="A2" i="14"/>
  <c r="B1" i="14"/>
  <c r="A2" i="23"/>
  <c r="B1" i="23"/>
  <c r="A2" i="22"/>
  <c r="B1" i="22"/>
  <c r="A2" i="29"/>
  <c r="B1" i="29"/>
  <c r="E44" i="21"/>
  <c r="E51" i="21" s="1"/>
  <c r="E37" i="21"/>
  <c r="A2" i="21"/>
  <c r="B1" i="21"/>
  <c r="E63" i="20"/>
  <c r="E53" i="21" l="1"/>
  <c r="K17" i="27" s="1"/>
  <c r="C14" i="13"/>
  <c r="C21" i="13" s="1"/>
  <c r="F7" i="13"/>
  <c r="E7" i="23" s="1"/>
  <c r="E15" i="14"/>
  <c r="F30" i="13"/>
  <c r="C555" i="13"/>
  <c r="E551" i="13"/>
  <c r="F26" i="13"/>
  <c r="D551" i="13"/>
  <c r="E29" i="13"/>
  <c r="E36" i="13" s="1"/>
  <c r="D8" i="23"/>
  <c r="D29" i="13"/>
  <c r="D36" i="13" s="1"/>
  <c r="C8" i="23"/>
  <c r="C29" i="13"/>
  <c r="F22" i="13"/>
  <c r="E8" i="23" s="1"/>
  <c r="F11" i="13"/>
  <c r="E14" i="13"/>
  <c r="E21" i="13" s="1"/>
  <c r="D7" i="23"/>
  <c r="D14" i="13"/>
  <c r="C7" i="23"/>
  <c r="F7" i="14"/>
  <c r="C7" i="14"/>
  <c r="B7" i="23"/>
  <c r="E7" i="14"/>
  <c r="D7" i="14"/>
  <c r="F553" i="13"/>
  <c r="F13" i="14" s="1"/>
  <c r="F11" i="14" s="1"/>
  <c r="F560" i="13"/>
  <c r="F20" i="14" s="1"/>
  <c r="F15" i="14" s="1"/>
  <c r="C553" i="13"/>
  <c r="C13" i="14" s="1"/>
  <c r="C11" i="14" s="1"/>
  <c r="C560" i="13"/>
  <c r="C20" i="14" s="1"/>
  <c r="C15" i="14" s="1"/>
  <c r="C551" i="13"/>
  <c r="F555" i="13"/>
  <c r="C547" i="13"/>
  <c r="E547" i="13"/>
  <c r="D547" i="13"/>
  <c r="E43" i="23" l="1"/>
  <c r="C554" i="13"/>
  <c r="F551" i="13"/>
  <c r="D43" i="23"/>
  <c r="E554" i="13"/>
  <c r="F547" i="13"/>
  <c r="C43" i="23"/>
  <c r="D554" i="13"/>
  <c r="B43" i="23"/>
  <c r="C36" i="13"/>
  <c r="F36" i="13" s="1"/>
  <c r="F29" i="13"/>
  <c r="F14" i="13"/>
  <c r="C14" i="14"/>
  <c r="C21" i="14" s="1"/>
  <c r="F14" i="14"/>
  <c r="F21" i="14" s="1"/>
  <c r="D21" i="13"/>
  <c r="F21" i="13" s="1"/>
  <c r="E561" i="13"/>
  <c r="D561" i="13"/>
  <c r="D553" i="13"/>
  <c r="D13" i="14" s="1"/>
  <c r="D11" i="14" s="1"/>
  <c r="D14" i="14" s="1"/>
  <c r="D21" i="14" s="1"/>
  <c r="D560" i="13"/>
  <c r="E553" i="13"/>
  <c r="E13" i="14" s="1"/>
  <c r="E11" i="14" s="1"/>
  <c r="E14" i="14" s="1"/>
  <c r="E21" i="14" s="1"/>
  <c r="E560" i="13"/>
  <c r="F554" i="13" l="1"/>
  <c r="C561" i="13"/>
  <c r="F561" i="13"/>
  <c r="A2" i="20"/>
  <c r="B1" i="20"/>
  <c r="A2" i="17"/>
  <c r="B1" i="17"/>
  <c r="A2" i="24"/>
  <c r="A6" i="16"/>
  <c r="B1" i="24"/>
  <c r="D27" i="11" l="1"/>
  <c r="E27" i="11"/>
  <c r="F27" i="11"/>
  <c r="G27" i="11"/>
  <c r="H27" i="11"/>
  <c r="C27" i="11"/>
  <c r="D18" i="11"/>
  <c r="E18" i="11"/>
  <c r="F18" i="11"/>
  <c r="G18" i="11"/>
  <c r="H18" i="11"/>
  <c r="C18" i="11"/>
  <c r="D12" i="11"/>
  <c r="E12" i="11"/>
  <c r="F12" i="11"/>
  <c r="G12" i="11"/>
  <c r="H12" i="11"/>
  <c r="C12" i="11"/>
  <c r="B1" i="11"/>
  <c r="D38" i="1" l="1"/>
  <c r="E38" i="1"/>
  <c r="F38" i="1"/>
  <c r="H38" i="1"/>
  <c r="I38" i="1"/>
  <c r="J38" i="1"/>
  <c r="K38" i="1"/>
  <c r="C38" i="1"/>
  <c r="D20" i="1"/>
  <c r="E20" i="1"/>
  <c r="F20" i="1"/>
  <c r="H20" i="1"/>
  <c r="I20" i="1"/>
  <c r="J20" i="1"/>
  <c r="K20" i="1"/>
  <c r="C20" i="1"/>
  <c r="M20" i="1" s="1"/>
  <c r="L38" i="1" l="1"/>
  <c r="L28" i="1"/>
  <c r="L29" i="1"/>
  <c r="L30" i="1"/>
  <c r="L31" i="1"/>
  <c r="L32" i="1"/>
  <c r="L33" i="1"/>
  <c r="L34" i="1"/>
  <c r="L35" i="1"/>
  <c r="L36" i="1"/>
  <c r="L37" i="1"/>
  <c r="L27" i="1"/>
  <c r="L25" i="1"/>
  <c r="E22" i="27"/>
  <c r="G28" i="1"/>
  <c r="G29" i="1"/>
  <c r="G30" i="1"/>
  <c r="G31" i="1"/>
  <c r="G32" i="1"/>
  <c r="G33" i="1"/>
  <c r="G34" i="1"/>
  <c r="G35" i="1"/>
  <c r="G36" i="1"/>
  <c r="G37" i="1"/>
  <c r="G38" i="1"/>
  <c r="G27" i="1"/>
  <c r="G25" i="1"/>
  <c r="O38" i="1"/>
  <c r="G13" i="27"/>
  <c r="L10" i="1"/>
  <c r="L11" i="1"/>
  <c r="L12" i="1"/>
  <c r="L13" i="1"/>
  <c r="L14" i="1"/>
  <c r="L15" i="1"/>
  <c r="L16" i="1"/>
  <c r="L17" i="1"/>
  <c r="L18" i="1"/>
  <c r="L19" i="1"/>
  <c r="L20" i="1"/>
  <c r="L9" i="1"/>
  <c r="L7" i="1"/>
  <c r="G9" i="1"/>
  <c r="G10" i="1"/>
  <c r="G11" i="1"/>
  <c r="G12" i="1"/>
  <c r="G13" i="1"/>
  <c r="G14" i="1"/>
  <c r="G15" i="1"/>
  <c r="G16" i="1"/>
  <c r="G17" i="1"/>
  <c r="G18" i="1"/>
  <c r="G19" i="1"/>
  <c r="G20" i="1"/>
  <c r="G7" i="1"/>
  <c r="E18" i="27"/>
  <c r="O20" i="1"/>
  <c r="G10" i="27"/>
  <c r="G2" i="27"/>
  <c r="G11" i="27"/>
  <c r="J370" i="32"/>
  <c r="I370" i="32"/>
  <c r="D371" i="32"/>
  <c r="E371" i="32"/>
  <c r="C371" i="32"/>
  <c r="D370" i="32"/>
  <c r="E370" i="32"/>
  <c r="C370" i="32"/>
  <c r="G370" i="32"/>
  <c r="H370" i="32"/>
  <c r="K370" i="32" s="1"/>
  <c r="F370" i="32"/>
  <c r="D369" i="32"/>
  <c r="C360" i="32"/>
  <c r="D360" i="32"/>
  <c r="E360" i="32"/>
  <c r="C361" i="32"/>
  <c r="D361" i="32"/>
  <c r="E361" i="32"/>
  <c r="C362" i="32"/>
  <c r="D362" i="32"/>
  <c r="E362" i="32"/>
  <c r="C363" i="32"/>
  <c r="D363" i="32"/>
  <c r="E363" i="32"/>
  <c r="C364" i="32"/>
  <c r="D364" i="32"/>
  <c r="E364" i="32"/>
  <c r="C365" i="32"/>
  <c r="D365" i="32"/>
  <c r="E365" i="32"/>
  <c r="C366" i="32"/>
  <c r="D366" i="32"/>
  <c r="E366" i="32"/>
  <c r="C367" i="32"/>
  <c r="D367" i="32"/>
  <c r="E367" i="32"/>
  <c r="C368" i="32"/>
  <c r="D368" i="32"/>
  <c r="E368" i="32"/>
  <c r="C369" i="32"/>
  <c r="E369" i="32"/>
  <c r="D359" i="32"/>
  <c r="E359" i="32"/>
  <c r="C359" i="32"/>
  <c r="E358" i="32"/>
  <c r="D358" i="32"/>
  <c r="C358" i="32"/>
  <c r="B356" i="32"/>
  <c r="Q28" i="1" l="1"/>
  <c r="Q29" i="1"/>
  <c r="Q30" i="1"/>
  <c r="Q31" i="1"/>
  <c r="Q32" i="1"/>
  <c r="Q33" i="1"/>
  <c r="Q34" i="1"/>
  <c r="Q35" i="1"/>
  <c r="Q36" i="1"/>
  <c r="Q37" i="1"/>
  <c r="Q38" i="1"/>
  <c r="Q27" i="1"/>
  <c r="Q25" i="1"/>
  <c r="Q11" i="1"/>
  <c r="Q12" i="1"/>
  <c r="Q13" i="1"/>
  <c r="Q14" i="1"/>
  <c r="Q15" i="1"/>
  <c r="Q16" i="1"/>
  <c r="Q17" i="1"/>
  <c r="Q18" i="1"/>
  <c r="Q19" i="1"/>
  <c r="Q9" i="1"/>
  <c r="Q20" i="1"/>
  <c r="Q10" i="1"/>
  <c r="Q7" i="1"/>
  <c r="B336" i="32"/>
  <c r="D350" i="32"/>
  <c r="C350" i="32"/>
  <c r="D351" i="32"/>
  <c r="C351" i="32"/>
  <c r="D341" i="32"/>
  <c r="D342" i="32"/>
  <c r="D343" i="32"/>
  <c r="D344" i="32"/>
  <c r="D345" i="32"/>
  <c r="D346" i="32"/>
  <c r="D347" i="32"/>
  <c r="D348" i="32"/>
  <c r="D349" i="32"/>
  <c r="C341" i="32"/>
  <c r="C342" i="32"/>
  <c r="C343" i="32"/>
  <c r="C344" i="32"/>
  <c r="C345" i="32"/>
  <c r="C346" i="32"/>
  <c r="C347" i="32"/>
  <c r="C348" i="32"/>
  <c r="C349" i="32"/>
  <c r="D340" i="32"/>
  <c r="C340" i="32"/>
  <c r="D339" i="32"/>
  <c r="C339" i="32"/>
  <c r="D338" i="32"/>
  <c r="C338" i="32"/>
  <c r="F350" i="32" l="1"/>
  <c r="G350" i="32" s="1"/>
  <c r="E350" i="32"/>
  <c r="H350" i="32"/>
  <c r="C333" i="32"/>
  <c r="C332" i="32"/>
  <c r="C331" i="32"/>
  <c r="C330" i="32"/>
  <c r="C329" i="32"/>
  <c r="C328" i="32"/>
  <c r="C327" i="32"/>
  <c r="C326" i="32"/>
  <c r="C325" i="32"/>
  <c r="C324" i="32"/>
  <c r="C323" i="32"/>
  <c r="C322" i="32"/>
  <c r="C321" i="32"/>
  <c r="C320" i="32"/>
  <c r="C319" i="32"/>
  <c r="C318" i="32"/>
  <c r="C317" i="32"/>
  <c r="C316" i="32"/>
  <c r="C315" i="32"/>
  <c r="C314" i="32"/>
  <c r="C313" i="32"/>
  <c r="C312" i="32"/>
  <c r="C311" i="32"/>
  <c r="C310" i="32"/>
  <c r="C309" i="32"/>
  <c r="C308" i="32"/>
  <c r="C307" i="32"/>
  <c r="C306" i="32"/>
  <c r="C305" i="32"/>
  <c r="C304" i="32"/>
  <c r="C303" i="32"/>
  <c r="C302" i="32"/>
  <c r="C301" i="32"/>
  <c r="C300" i="32"/>
  <c r="C299" i="32"/>
  <c r="C298" i="32"/>
  <c r="C297" i="32"/>
  <c r="C292" i="32"/>
  <c r="B292" i="32"/>
  <c r="A292" i="32"/>
  <c r="C288" i="32"/>
  <c r="B288" i="32"/>
  <c r="A288" i="32"/>
  <c r="C284" i="32"/>
  <c r="B284" i="32"/>
  <c r="A284" i="32"/>
  <c r="D333" i="32" l="1"/>
  <c r="E333" i="32" s="1"/>
  <c r="B280" i="32"/>
  <c r="A280" i="32"/>
  <c r="B276" i="32"/>
  <c r="A276" i="32"/>
  <c r="B272" i="32"/>
  <c r="A272" i="32"/>
  <c r="C268" i="32" l="1"/>
  <c r="B268" i="32"/>
  <c r="A268" i="32"/>
  <c r="B259" i="32" l="1"/>
  <c r="B260" i="32"/>
  <c r="B261" i="32"/>
  <c r="B262" i="32"/>
  <c r="B263" i="32"/>
  <c r="B258" i="32"/>
  <c r="C263" i="32" s="1"/>
  <c r="D263" i="32" s="1"/>
  <c r="B252" i="32"/>
  <c r="B253" i="32"/>
  <c r="B254" i="32"/>
  <c r="B255" i="32"/>
  <c r="B256" i="32"/>
  <c r="B251" i="32"/>
  <c r="B241" i="32"/>
  <c r="B242" i="32"/>
  <c r="B243" i="32"/>
  <c r="B244" i="32"/>
  <c r="B245" i="32"/>
  <c r="B240" i="32"/>
  <c r="B234" i="32"/>
  <c r="B235" i="32"/>
  <c r="B236" i="32"/>
  <c r="B237" i="32"/>
  <c r="B238" i="32"/>
  <c r="B233" i="32"/>
  <c r="B225" i="32"/>
  <c r="B226" i="32"/>
  <c r="B227" i="32"/>
  <c r="B224" i="32"/>
  <c r="B222" i="32"/>
  <c r="B221" i="32"/>
  <c r="B220" i="32"/>
  <c r="B219" i="32"/>
  <c r="B217" i="32"/>
  <c r="B216" i="32"/>
  <c r="B218" i="32" s="1"/>
  <c r="B214" i="32"/>
  <c r="B213" i="32"/>
  <c r="B212" i="32"/>
  <c r="B211" i="32"/>
  <c r="B209" i="32"/>
  <c r="B208" i="32"/>
  <c r="B196" i="32"/>
  <c r="B195" i="32"/>
  <c r="B194" i="32"/>
  <c r="B193" i="32"/>
  <c r="B191" i="32"/>
  <c r="B190" i="32"/>
  <c r="B199" i="32"/>
  <c r="B200" i="32"/>
  <c r="B201" i="32"/>
  <c r="B198" i="32"/>
  <c r="B188" i="32"/>
  <c r="B187" i="32"/>
  <c r="B186" i="32"/>
  <c r="B185" i="32"/>
  <c r="B183" i="32"/>
  <c r="B182" i="32"/>
  <c r="B184" i="32" s="1"/>
  <c r="G175" i="32"/>
  <c r="F175" i="32"/>
  <c r="E175" i="32"/>
  <c r="D175" i="32"/>
  <c r="C175" i="32"/>
  <c r="B175" i="32"/>
  <c r="D201" i="32" l="1"/>
  <c r="C256" i="32"/>
  <c r="D256" i="32" s="1"/>
  <c r="C245" i="32"/>
  <c r="D245" i="32" s="1"/>
  <c r="B192" i="32"/>
  <c r="C196" i="32" s="1"/>
  <c r="D196" i="32" s="1"/>
  <c r="C238" i="32"/>
  <c r="D238" i="32" s="1"/>
  <c r="D227" i="32"/>
  <c r="C188" i="32"/>
  <c r="D188" i="32" s="1"/>
  <c r="C222" i="32"/>
  <c r="D222" i="32" s="1"/>
  <c r="B210" i="32"/>
  <c r="C214" i="32" l="1"/>
  <c r="D214" i="32" l="1"/>
  <c r="D165" i="32" l="1"/>
  <c r="C161" i="32"/>
  <c r="C162" i="32"/>
  <c r="C163" i="32"/>
  <c r="C164" i="32"/>
  <c r="C160" i="32"/>
  <c r="C152" i="32"/>
  <c r="C153" i="32"/>
  <c r="C154" i="32"/>
  <c r="C155" i="32"/>
  <c r="C151" i="32"/>
  <c r="D145" i="32"/>
  <c r="C144" i="32"/>
  <c r="C143" i="32"/>
  <c r="C142" i="32"/>
  <c r="C141" i="32"/>
  <c r="C140" i="32"/>
  <c r="C135" i="32"/>
  <c r="C134" i="32"/>
  <c r="C133" i="32"/>
  <c r="C132" i="32"/>
  <c r="C131" i="32"/>
  <c r="T125" i="32"/>
  <c r="U125" i="32"/>
  <c r="V125" i="32"/>
  <c r="S125" i="32"/>
  <c r="R125" i="32"/>
  <c r="Q125" i="32"/>
  <c r="P125" i="32"/>
  <c r="O125" i="32"/>
  <c r="N125" i="32"/>
  <c r="M125" i="32"/>
  <c r="L125" i="32"/>
  <c r="K125" i="32"/>
  <c r="J125" i="32"/>
  <c r="I125" i="32"/>
  <c r="F125" i="32"/>
  <c r="E125" i="32"/>
  <c r="D125" i="32"/>
  <c r="C125" i="32"/>
  <c r="D118" i="32"/>
  <c r="D117" i="32"/>
  <c r="C118" i="32"/>
  <c r="C117" i="32"/>
  <c r="D116" i="32"/>
  <c r="C116" i="32"/>
  <c r="D115" i="32"/>
  <c r="C115" i="32"/>
  <c r="C113" i="32"/>
  <c r="D113" i="32"/>
  <c r="D112" i="32"/>
  <c r="D114" i="32" s="1"/>
  <c r="C112" i="32"/>
  <c r="C114" i="32" s="1"/>
  <c r="B125" i="32"/>
  <c r="V107" i="32"/>
  <c r="U107" i="32"/>
  <c r="T107" i="32"/>
  <c r="S107" i="32"/>
  <c r="R107" i="32"/>
  <c r="Q107" i="32"/>
  <c r="P107" i="32"/>
  <c r="O107" i="32"/>
  <c r="J107" i="32"/>
  <c r="I107" i="32"/>
  <c r="F107" i="32"/>
  <c r="E107" i="32"/>
  <c r="D107" i="32"/>
  <c r="C107" i="32"/>
  <c r="N107" i="32"/>
  <c r="M107" i="32"/>
  <c r="L107" i="32"/>
  <c r="K107" i="32"/>
  <c r="B107" i="32"/>
  <c r="D100" i="32"/>
  <c r="C100" i="32"/>
  <c r="D99" i="32"/>
  <c r="C99" i="32"/>
  <c r="D98" i="32"/>
  <c r="C98" i="32"/>
  <c r="D97" i="32"/>
  <c r="C97" i="32"/>
  <c r="D95" i="32"/>
  <c r="C95" i="32"/>
  <c r="D94" i="32"/>
  <c r="C94" i="32"/>
  <c r="C156" i="32" l="1"/>
  <c r="G107" i="32"/>
  <c r="C96" i="32"/>
  <c r="E100" i="32" s="1"/>
  <c r="G100" i="32" s="1"/>
  <c r="C165" i="32"/>
  <c r="E165" i="32" s="1"/>
  <c r="C136" i="32"/>
  <c r="G125" i="32"/>
  <c r="H125" i="32"/>
  <c r="C145" i="32"/>
  <c r="H107" i="32"/>
  <c r="E118" i="32"/>
  <c r="G118" i="32" s="1"/>
  <c r="D96" i="32"/>
  <c r="F100" i="32" s="1"/>
  <c r="H100" i="32" s="1"/>
  <c r="F118" i="32"/>
  <c r="H118" i="32" s="1"/>
  <c r="E145" i="32" l="1"/>
  <c r="E49" i="32" l="1"/>
  <c r="D49" i="32"/>
  <c r="B3" i="32"/>
  <c r="E20" i="6" l="1"/>
  <c r="D20" i="6"/>
  <c r="C20" i="6"/>
  <c r="D12" i="6"/>
  <c r="E12" i="6"/>
  <c r="C12" i="6"/>
  <c r="AA11" i="2"/>
  <c r="AA15" i="2"/>
  <c r="AA19" i="2"/>
  <c r="AA23" i="2"/>
  <c r="AA27" i="2"/>
  <c r="AA31" i="2"/>
  <c r="AA35" i="2"/>
  <c r="AA39" i="2"/>
  <c r="AA43" i="2"/>
  <c r="AA47" i="2"/>
  <c r="AA51" i="2"/>
  <c r="AA55" i="2"/>
  <c r="AA59" i="2"/>
  <c r="AA63" i="2"/>
  <c r="AA67" i="2"/>
  <c r="AA71" i="2"/>
  <c r="AA75" i="2"/>
  <c r="AA79" i="2"/>
  <c r="AA83" i="2"/>
  <c r="AA87" i="2"/>
  <c r="AA91" i="2"/>
  <c r="AA95" i="2"/>
  <c r="AA99" i="2"/>
  <c r="AA103" i="2"/>
  <c r="AA107" i="2"/>
  <c r="AA111" i="2"/>
  <c r="AA115" i="2"/>
  <c r="AA119" i="2"/>
  <c r="AA123" i="2"/>
  <c r="AA127" i="2"/>
  <c r="AA131" i="2"/>
  <c r="AA135" i="2"/>
  <c r="AA139" i="2"/>
  <c r="AA143" i="2"/>
  <c r="AA147" i="2"/>
  <c r="AA151" i="2"/>
  <c r="AA152" i="2"/>
  <c r="K11" i="2"/>
  <c r="C49" i="32" s="1"/>
  <c r="K15" i="2"/>
  <c r="K19" i="2"/>
  <c r="K23" i="2"/>
  <c r="C52" i="32" s="1"/>
  <c r="K27" i="2"/>
  <c r="C53" i="32" s="1"/>
  <c r="K31" i="2"/>
  <c r="K35" i="2"/>
  <c r="K39" i="2"/>
  <c r="K43" i="2"/>
  <c r="K47" i="2"/>
  <c r="K51" i="2"/>
  <c r="C58" i="32" s="1"/>
  <c r="K55" i="2"/>
  <c r="K59" i="2"/>
  <c r="C60" i="32" s="1"/>
  <c r="K63" i="2"/>
  <c r="C61" i="32" s="1"/>
  <c r="K67" i="2"/>
  <c r="K71" i="2"/>
  <c r="C63" i="32" s="1"/>
  <c r="K75" i="2"/>
  <c r="C64" i="32" s="1"/>
  <c r="K79" i="2"/>
  <c r="K83" i="2"/>
  <c r="K87" i="2"/>
  <c r="K91" i="2"/>
  <c r="K95" i="2"/>
  <c r="K99" i="2"/>
  <c r="K103" i="2"/>
  <c r="K107" i="2"/>
  <c r="C72" i="32" s="1"/>
  <c r="K111" i="2"/>
  <c r="K115" i="2"/>
  <c r="C74" i="32" s="1"/>
  <c r="K119" i="2"/>
  <c r="K123" i="2"/>
  <c r="C76" i="32" s="1"/>
  <c r="K127" i="2"/>
  <c r="K131" i="2"/>
  <c r="C78" i="32" s="1"/>
  <c r="K135" i="2"/>
  <c r="K139" i="2"/>
  <c r="C80" i="32" s="1"/>
  <c r="K143" i="2"/>
  <c r="C82" i="32" s="1"/>
  <c r="K147" i="2"/>
  <c r="C83" i="32" s="1"/>
  <c r="K151" i="2"/>
  <c r="C84" i="32" s="1"/>
  <c r="K152" i="2"/>
  <c r="C153" i="2"/>
  <c r="D153" i="2"/>
  <c r="E153" i="2"/>
  <c r="F153" i="2"/>
  <c r="G153" i="2"/>
  <c r="H153" i="2"/>
  <c r="I153" i="2"/>
  <c r="J153" i="2"/>
  <c r="L153" i="2"/>
  <c r="M153" i="2"/>
  <c r="N153" i="2"/>
  <c r="P153" i="2"/>
  <c r="Q153" i="2"/>
  <c r="R153" i="2"/>
  <c r="S153" i="2"/>
  <c r="T153" i="2"/>
  <c r="U153" i="2"/>
  <c r="V153" i="2"/>
  <c r="W153" i="2"/>
  <c r="X153" i="2"/>
  <c r="Y153" i="2"/>
  <c r="Z153" i="2"/>
  <c r="AB153" i="2"/>
  <c r="AC153" i="2"/>
  <c r="AD153" i="2"/>
  <c r="AE153" i="2"/>
  <c r="AF153" i="2"/>
  <c r="AG153" i="2"/>
  <c r="AH153" i="2"/>
  <c r="C154" i="2"/>
  <c r="D154" i="2"/>
  <c r="E154" i="2"/>
  <c r="F154" i="2"/>
  <c r="G154" i="2"/>
  <c r="H154" i="2"/>
  <c r="I154" i="2"/>
  <c r="J154" i="2"/>
  <c r="L154" i="2"/>
  <c r="M154" i="2"/>
  <c r="N154" i="2"/>
  <c r="P154" i="2"/>
  <c r="Q154" i="2"/>
  <c r="R154" i="2"/>
  <c r="S154" i="2"/>
  <c r="T154" i="2"/>
  <c r="U154" i="2"/>
  <c r="V154" i="2"/>
  <c r="W154" i="2"/>
  <c r="X154" i="2"/>
  <c r="Y154" i="2"/>
  <c r="Z154" i="2"/>
  <c r="AB154" i="2"/>
  <c r="AC154" i="2"/>
  <c r="AD154" i="2"/>
  <c r="AE154" i="2"/>
  <c r="AF154" i="2"/>
  <c r="AG154" i="2"/>
  <c r="AH154" i="2"/>
  <c r="D152" i="2"/>
  <c r="E152" i="2"/>
  <c r="F152" i="2"/>
  <c r="G152" i="2"/>
  <c r="H152" i="2"/>
  <c r="I152" i="2"/>
  <c r="J152" i="2"/>
  <c r="L152" i="2"/>
  <c r="M152" i="2"/>
  <c r="N152" i="2"/>
  <c r="O152" i="2"/>
  <c r="P152" i="2"/>
  <c r="Q152" i="2"/>
  <c r="R152" i="2"/>
  <c r="S152" i="2"/>
  <c r="T152" i="2"/>
  <c r="U152" i="2"/>
  <c r="V152" i="2"/>
  <c r="W152" i="2"/>
  <c r="X152" i="2"/>
  <c r="Y152" i="2"/>
  <c r="Z152" i="2"/>
  <c r="AB152" i="2"/>
  <c r="AC152" i="2"/>
  <c r="AD152" i="2"/>
  <c r="AE152" i="2"/>
  <c r="AF152" i="2"/>
  <c r="AG152" i="2"/>
  <c r="AH152" i="2"/>
  <c r="D11" i="2"/>
  <c r="E11" i="2"/>
  <c r="D5" i="32" s="1"/>
  <c r="F11" i="2"/>
  <c r="G11" i="2"/>
  <c r="H11" i="2"/>
  <c r="I11" i="2"/>
  <c r="J11" i="2"/>
  <c r="L11" i="2"/>
  <c r="M11" i="2"/>
  <c r="N11" i="2"/>
  <c r="O11" i="2"/>
  <c r="P11" i="2"/>
  <c r="Q11" i="2"/>
  <c r="R11" i="2"/>
  <c r="S11" i="2"/>
  <c r="T11" i="2"/>
  <c r="U11" i="2"/>
  <c r="V11" i="2"/>
  <c r="W11" i="2"/>
  <c r="X11" i="2"/>
  <c r="Y11" i="2"/>
  <c r="Z11" i="2"/>
  <c r="AB11" i="2"/>
  <c r="AC11" i="2"/>
  <c r="AD11" i="2"/>
  <c r="AE11" i="2"/>
  <c r="AF11" i="2"/>
  <c r="AG11" i="2"/>
  <c r="AH11" i="2"/>
  <c r="C152" i="2"/>
  <c r="AH151" i="2"/>
  <c r="AG151" i="2"/>
  <c r="AF151" i="2"/>
  <c r="AE151" i="2"/>
  <c r="AD151" i="2"/>
  <c r="AC151" i="2"/>
  <c r="AB151" i="2"/>
  <c r="Z151" i="2"/>
  <c r="Y151" i="2"/>
  <c r="X151" i="2"/>
  <c r="W151" i="2"/>
  <c r="V151" i="2"/>
  <c r="U151" i="2"/>
  <c r="T151" i="2"/>
  <c r="S151" i="2"/>
  <c r="R151" i="2"/>
  <c r="Q151" i="2"/>
  <c r="P151" i="2"/>
  <c r="O151" i="2"/>
  <c r="N151" i="2"/>
  <c r="M151" i="2"/>
  <c r="D84" i="32" s="1"/>
  <c r="L151" i="2"/>
  <c r="E84" i="32" s="1"/>
  <c r="J151" i="2"/>
  <c r="I151" i="2"/>
  <c r="H151" i="2"/>
  <c r="G151" i="2"/>
  <c r="F151" i="2"/>
  <c r="E151" i="2"/>
  <c r="D40" i="32" s="1"/>
  <c r="D151" i="2"/>
  <c r="C151" i="2"/>
  <c r="C40" i="32" s="1"/>
  <c r="AH147" i="2"/>
  <c r="AG147" i="2"/>
  <c r="AF147" i="2"/>
  <c r="AE147" i="2"/>
  <c r="AD147" i="2"/>
  <c r="AC147" i="2"/>
  <c r="AB147" i="2"/>
  <c r="Z147" i="2"/>
  <c r="Y147" i="2"/>
  <c r="X147" i="2"/>
  <c r="W147" i="2"/>
  <c r="V147" i="2"/>
  <c r="U147" i="2"/>
  <c r="T147" i="2"/>
  <c r="S147" i="2"/>
  <c r="R147" i="2"/>
  <c r="Q147" i="2"/>
  <c r="P147" i="2"/>
  <c r="O147" i="2"/>
  <c r="N147" i="2"/>
  <c r="M147" i="2"/>
  <c r="D83" i="32" s="1"/>
  <c r="L147" i="2"/>
  <c r="E83" i="32" s="1"/>
  <c r="J147" i="2"/>
  <c r="I147" i="2"/>
  <c r="H147" i="2"/>
  <c r="G147" i="2"/>
  <c r="F147" i="2"/>
  <c r="E147" i="2"/>
  <c r="D39" i="32" s="1"/>
  <c r="D147" i="2"/>
  <c r="C147" i="2"/>
  <c r="C39" i="32" s="1"/>
  <c r="AH143" i="2"/>
  <c r="AG143" i="2"/>
  <c r="AF143" i="2"/>
  <c r="AE143" i="2"/>
  <c r="AD143" i="2"/>
  <c r="AC143" i="2"/>
  <c r="AB143" i="2"/>
  <c r="Z143" i="2"/>
  <c r="Y143" i="2"/>
  <c r="X143" i="2"/>
  <c r="W143" i="2"/>
  <c r="V143" i="2"/>
  <c r="U143" i="2"/>
  <c r="T143" i="2"/>
  <c r="S143" i="2"/>
  <c r="R143" i="2"/>
  <c r="Q143" i="2"/>
  <c r="P143" i="2"/>
  <c r="O143" i="2"/>
  <c r="N143" i="2"/>
  <c r="M143" i="2"/>
  <c r="D82" i="32" s="1"/>
  <c r="L143" i="2"/>
  <c r="E82" i="32" s="1"/>
  <c r="J143" i="2"/>
  <c r="I143" i="2"/>
  <c r="H143" i="2"/>
  <c r="G143" i="2"/>
  <c r="F143" i="2"/>
  <c r="E143" i="2"/>
  <c r="D38" i="32" s="1"/>
  <c r="D143" i="2"/>
  <c r="C143" i="2"/>
  <c r="AH139" i="2"/>
  <c r="AG139" i="2"/>
  <c r="AF139" i="2"/>
  <c r="AE139" i="2"/>
  <c r="AD139" i="2"/>
  <c r="AC139" i="2"/>
  <c r="AB139" i="2"/>
  <c r="Z139" i="2"/>
  <c r="Y139" i="2"/>
  <c r="X139" i="2"/>
  <c r="W139" i="2"/>
  <c r="V139" i="2"/>
  <c r="U139" i="2"/>
  <c r="T139" i="2"/>
  <c r="S139" i="2"/>
  <c r="R139" i="2"/>
  <c r="Q139" i="2"/>
  <c r="P139" i="2"/>
  <c r="O139" i="2"/>
  <c r="N139" i="2"/>
  <c r="M139" i="2"/>
  <c r="D80" i="32" s="1"/>
  <c r="L139" i="2"/>
  <c r="E80" i="32" s="1"/>
  <c r="J139" i="2"/>
  <c r="I139" i="2"/>
  <c r="H139" i="2"/>
  <c r="G139" i="2"/>
  <c r="F139" i="2"/>
  <c r="E139" i="2"/>
  <c r="D139" i="2"/>
  <c r="C139" i="2"/>
  <c r="C36" i="32" s="1"/>
  <c r="AH135" i="2"/>
  <c r="AG135" i="2"/>
  <c r="AF135" i="2"/>
  <c r="AE135" i="2"/>
  <c r="AD135" i="2"/>
  <c r="AC135" i="2"/>
  <c r="AB135" i="2"/>
  <c r="Z135" i="2"/>
  <c r="Y135" i="2"/>
  <c r="X135" i="2"/>
  <c r="W135" i="2"/>
  <c r="V135" i="2"/>
  <c r="U135" i="2"/>
  <c r="T135" i="2"/>
  <c r="S135" i="2"/>
  <c r="R135" i="2"/>
  <c r="Q135" i="2"/>
  <c r="P135" i="2"/>
  <c r="O135" i="2"/>
  <c r="N135" i="2"/>
  <c r="M135" i="2"/>
  <c r="D79" i="32" s="1"/>
  <c r="L135" i="2"/>
  <c r="E79" i="32" s="1"/>
  <c r="J135" i="2"/>
  <c r="I135" i="2"/>
  <c r="H135" i="2"/>
  <c r="G135" i="2"/>
  <c r="F135" i="2"/>
  <c r="E135" i="2"/>
  <c r="D35" i="32" s="1"/>
  <c r="D135" i="2"/>
  <c r="C135" i="2"/>
  <c r="C35" i="32" s="1"/>
  <c r="AH131" i="2"/>
  <c r="AG131" i="2"/>
  <c r="AF131" i="2"/>
  <c r="AE131" i="2"/>
  <c r="AD131" i="2"/>
  <c r="AC131" i="2"/>
  <c r="AB131" i="2"/>
  <c r="Z131" i="2"/>
  <c r="Y131" i="2"/>
  <c r="X131" i="2"/>
  <c r="W131" i="2"/>
  <c r="V131" i="2"/>
  <c r="U131" i="2"/>
  <c r="T131" i="2"/>
  <c r="S131" i="2"/>
  <c r="R131" i="2"/>
  <c r="Q131" i="2"/>
  <c r="P131" i="2"/>
  <c r="O131" i="2"/>
  <c r="N131" i="2"/>
  <c r="M131" i="2"/>
  <c r="D78" i="32" s="1"/>
  <c r="L131" i="2"/>
  <c r="E78" i="32" s="1"/>
  <c r="J131" i="2"/>
  <c r="I131" i="2"/>
  <c r="H131" i="2"/>
  <c r="G131" i="2"/>
  <c r="F131" i="2"/>
  <c r="E131" i="2"/>
  <c r="D34" i="32" s="1"/>
  <c r="D131" i="2"/>
  <c r="C131" i="2"/>
  <c r="C34" i="32" s="1"/>
  <c r="AH127" i="2"/>
  <c r="AG127" i="2"/>
  <c r="AF127" i="2"/>
  <c r="AE127" i="2"/>
  <c r="AD127" i="2"/>
  <c r="AC127" i="2"/>
  <c r="AB127" i="2"/>
  <c r="Z127" i="2"/>
  <c r="Y127" i="2"/>
  <c r="X127" i="2"/>
  <c r="W127" i="2"/>
  <c r="V127" i="2"/>
  <c r="U127" i="2"/>
  <c r="T127" i="2"/>
  <c r="S127" i="2"/>
  <c r="R127" i="2"/>
  <c r="Q127" i="2"/>
  <c r="P127" i="2"/>
  <c r="O127" i="2"/>
  <c r="N127" i="2"/>
  <c r="M127" i="2"/>
  <c r="D77" i="32" s="1"/>
  <c r="L127" i="2"/>
  <c r="E77" i="32" s="1"/>
  <c r="J127" i="2"/>
  <c r="I127" i="2"/>
  <c r="H127" i="2"/>
  <c r="G127" i="2"/>
  <c r="F127" i="2"/>
  <c r="E127" i="2"/>
  <c r="D33" i="32" s="1"/>
  <c r="D127" i="2"/>
  <c r="C127" i="2"/>
  <c r="C33" i="32" s="1"/>
  <c r="AH123" i="2"/>
  <c r="AG123" i="2"/>
  <c r="AF123" i="2"/>
  <c r="AE123" i="2"/>
  <c r="AD123" i="2"/>
  <c r="AC123" i="2"/>
  <c r="AB123" i="2"/>
  <c r="Z123" i="2"/>
  <c r="Y123" i="2"/>
  <c r="X123" i="2"/>
  <c r="W123" i="2"/>
  <c r="V123" i="2"/>
  <c r="U123" i="2"/>
  <c r="T123" i="2"/>
  <c r="S123" i="2"/>
  <c r="R123" i="2"/>
  <c r="Q123" i="2"/>
  <c r="P123" i="2"/>
  <c r="O123" i="2"/>
  <c r="N123" i="2"/>
  <c r="M123" i="2"/>
  <c r="D76" i="32" s="1"/>
  <c r="L123" i="2"/>
  <c r="E76" i="32" s="1"/>
  <c r="J123" i="2"/>
  <c r="I123" i="2"/>
  <c r="H123" i="2"/>
  <c r="G123" i="2"/>
  <c r="F123" i="2"/>
  <c r="E123" i="2"/>
  <c r="D32" i="32" s="1"/>
  <c r="D123" i="2"/>
  <c r="C123" i="2"/>
  <c r="C32" i="32" s="1"/>
  <c r="AH119" i="2"/>
  <c r="AG119" i="2"/>
  <c r="AF119" i="2"/>
  <c r="AE119" i="2"/>
  <c r="AD119" i="2"/>
  <c r="AC119" i="2"/>
  <c r="AB119" i="2"/>
  <c r="Z119" i="2"/>
  <c r="Y119" i="2"/>
  <c r="X119" i="2"/>
  <c r="W119" i="2"/>
  <c r="V119" i="2"/>
  <c r="U119" i="2"/>
  <c r="T119" i="2"/>
  <c r="S119" i="2"/>
  <c r="R119" i="2"/>
  <c r="Q119" i="2"/>
  <c r="P119" i="2"/>
  <c r="O119" i="2"/>
  <c r="N119" i="2"/>
  <c r="M119" i="2"/>
  <c r="D75" i="32" s="1"/>
  <c r="L119" i="2"/>
  <c r="E75" i="32" s="1"/>
  <c r="J119" i="2"/>
  <c r="I119" i="2"/>
  <c r="H119" i="2"/>
  <c r="G119" i="2"/>
  <c r="F119" i="2"/>
  <c r="E119" i="2"/>
  <c r="D31" i="32" s="1"/>
  <c r="D119" i="2"/>
  <c r="C119" i="2"/>
  <c r="C31" i="32" s="1"/>
  <c r="AH115" i="2"/>
  <c r="AG115" i="2"/>
  <c r="AF115" i="2"/>
  <c r="AE115" i="2"/>
  <c r="AD115" i="2"/>
  <c r="AC115" i="2"/>
  <c r="AB115" i="2"/>
  <c r="Z115" i="2"/>
  <c r="Y115" i="2"/>
  <c r="X115" i="2"/>
  <c r="W115" i="2"/>
  <c r="V115" i="2"/>
  <c r="U115" i="2"/>
  <c r="T115" i="2"/>
  <c r="S115" i="2"/>
  <c r="R115" i="2"/>
  <c r="Q115" i="2"/>
  <c r="P115" i="2"/>
  <c r="O115" i="2"/>
  <c r="N115" i="2"/>
  <c r="M115" i="2"/>
  <c r="D74" i="32" s="1"/>
  <c r="L115" i="2"/>
  <c r="E74" i="32" s="1"/>
  <c r="J115" i="2"/>
  <c r="I115" i="2"/>
  <c r="H115" i="2"/>
  <c r="G115" i="2"/>
  <c r="F115" i="2"/>
  <c r="E115" i="2"/>
  <c r="D30" i="32" s="1"/>
  <c r="D115" i="2"/>
  <c r="C115" i="2"/>
  <c r="C30" i="32" s="1"/>
  <c r="AH111" i="2"/>
  <c r="AG111" i="2"/>
  <c r="AF111" i="2"/>
  <c r="AE111" i="2"/>
  <c r="AD111" i="2"/>
  <c r="AC111" i="2"/>
  <c r="AB111" i="2"/>
  <c r="Z111" i="2"/>
  <c r="Y111" i="2"/>
  <c r="X111" i="2"/>
  <c r="W111" i="2"/>
  <c r="V111" i="2"/>
  <c r="U111" i="2"/>
  <c r="T111" i="2"/>
  <c r="S111" i="2"/>
  <c r="R111" i="2"/>
  <c r="Q111" i="2"/>
  <c r="P111" i="2"/>
  <c r="O111" i="2"/>
  <c r="N111" i="2"/>
  <c r="M111" i="2"/>
  <c r="D73" i="32" s="1"/>
  <c r="L111" i="2"/>
  <c r="E73" i="32" s="1"/>
  <c r="J111" i="2"/>
  <c r="I111" i="2"/>
  <c r="H111" i="2"/>
  <c r="G111" i="2"/>
  <c r="F111" i="2"/>
  <c r="E111" i="2"/>
  <c r="D29" i="32" s="1"/>
  <c r="D111" i="2"/>
  <c r="C111" i="2"/>
  <c r="C29" i="32" s="1"/>
  <c r="AH107" i="2"/>
  <c r="AG107" i="2"/>
  <c r="AF107" i="2"/>
  <c r="AE107" i="2"/>
  <c r="AD107" i="2"/>
  <c r="AC107" i="2"/>
  <c r="AB107" i="2"/>
  <c r="Z107" i="2"/>
  <c r="Y107" i="2"/>
  <c r="X107" i="2"/>
  <c r="W107" i="2"/>
  <c r="V107" i="2"/>
  <c r="U107" i="2"/>
  <c r="T107" i="2"/>
  <c r="S107" i="2"/>
  <c r="R107" i="2"/>
  <c r="Q107" i="2"/>
  <c r="P107" i="2"/>
  <c r="O107" i="2"/>
  <c r="N107" i="2"/>
  <c r="M107" i="2"/>
  <c r="D72" i="32" s="1"/>
  <c r="L107" i="2"/>
  <c r="E72" i="32" s="1"/>
  <c r="J107" i="2"/>
  <c r="I107" i="2"/>
  <c r="H107" i="2"/>
  <c r="G107" i="2"/>
  <c r="F107" i="2"/>
  <c r="E107" i="2"/>
  <c r="D28" i="32" s="1"/>
  <c r="D107" i="2"/>
  <c r="C107" i="2"/>
  <c r="C28" i="32" s="1"/>
  <c r="AH103" i="2"/>
  <c r="AG103" i="2"/>
  <c r="AF103" i="2"/>
  <c r="AE103" i="2"/>
  <c r="AD103" i="2"/>
  <c r="AC103" i="2"/>
  <c r="AB103" i="2"/>
  <c r="Z103" i="2"/>
  <c r="Y103" i="2"/>
  <c r="X103" i="2"/>
  <c r="W103" i="2"/>
  <c r="V103" i="2"/>
  <c r="U103" i="2"/>
  <c r="T103" i="2"/>
  <c r="S103" i="2"/>
  <c r="R103" i="2"/>
  <c r="Q103" i="2"/>
  <c r="P103" i="2"/>
  <c r="O103" i="2"/>
  <c r="N103" i="2"/>
  <c r="M103" i="2"/>
  <c r="D71" i="32" s="1"/>
  <c r="L103" i="2"/>
  <c r="E71" i="32" s="1"/>
  <c r="J103" i="2"/>
  <c r="I103" i="2"/>
  <c r="H103" i="2"/>
  <c r="G103" i="2"/>
  <c r="F103" i="2"/>
  <c r="E103" i="2"/>
  <c r="D27" i="32" s="1"/>
  <c r="D103" i="2"/>
  <c r="C103" i="2"/>
  <c r="C27" i="32" s="1"/>
  <c r="AH99" i="2"/>
  <c r="AG99" i="2"/>
  <c r="AF99" i="2"/>
  <c r="AE99" i="2"/>
  <c r="AD99" i="2"/>
  <c r="AC99" i="2"/>
  <c r="AB99" i="2"/>
  <c r="Z99" i="2"/>
  <c r="Y99" i="2"/>
  <c r="X99" i="2"/>
  <c r="W99" i="2"/>
  <c r="V99" i="2"/>
  <c r="U99" i="2"/>
  <c r="T99" i="2"/>
  <c r="S99" i="2"/>
  <c r="R99" i="2"/>
  <c r="Q99" i="2"/>
  <c r="P99" i="2"/>
  <c r="O99" i="2"/>
  <c r="N99" i="2"/>
  <c r="M99" i="2"/>
  <c r="D70" i="32" s="1"/>
  <c r="L99" i="2"/>
  <c r="E70" i="32" s="1"/>
  <c r="J99" i="2"/>
  <c r="I99" i="2"/>
  <c r="H99" i="2"/>
  <c r="G99" i="2"/>
  <c r="F99" i="2"/>
  <c r="E99" i="2"/>
  <c r="D26" i="32" s="1"/>
  <c r="D99" i="2"/>
  <c r="C99" i="2"/>
  <c r="C26" i="32" s="1"/>
  <c r="AH95" i="2"/>
  <c r="AG95" i="2"/>
  <c r="AF95" i="2"/>
  <c r="AE95" i="2"/>
  <c r="AD95" i="2"/>
  <c r="AC95" i="2"/>
  <c r="AB95" i="2"/>
  <c r="Z95" i="2"/>
  <c r="Y95" i="2"/>
  <c r="X95" i="2"/>
  <c r="W95" i="2"/>
  <c r="V95" i="2"/>
  <c r="U95" i="2"/>
  <c r="T95" i="2"/>
  <c r="S95" i="2"/>
  <c r="R95" i="2"/>
  <c r="Q95" i="2"/>
  <c r="P95" i="2"/>
  <c r="O95" i="2"/>
  <c r="N95" i="2"/>
  <c r="M95" i="2"/>
  <c r="D69" i="32" s="1"/>
  <c r="L95" i="2"/>
  <c r="E69" i="32" s="1"/>
  <c r="J95" i="2"/>
  <c r="I95" i="2"/>
  <c r="H95" i="2"/>
  <c r="G95" i="2"/>
  <c r="F95" i="2"/>
  <c r="E95" i="2"/>
  <c r="D25" i="32" s="1"/>
  <c r="D95" i="2"/>
  <c r="C95" i="2"/>
  <c r="C25" i="32" s="1"/>
  <c r="AH91" i="2"/>
  <c r="AG91" i="2"/>
  <c r="AF91" i="2"/>
  <c r="AE91" i="2"/>
  <c r="AD91" i="2"/>
  <c r="AC91" i="2"/>
  <c r="AB91" i="2"/>
  <c r="Z91" i="2"/>
  <c r="Y91" i="2"/>
  <c r="X91" i="2"/>
  <c r="W91" i="2"/>
  <c r="V91" i="2"/>
  <c r="U91" i="2"/>
  <c r="T91" i="2"/>
  <c r="S91" i="2"/>
  <c r="R91" i="2"/>
  <c r="Q91" i="2"/>
  <c r="P91" i="2"/>
  <c r="O91" i="2"/>
  <c r="N91" i="2"/>
  <c r="M91" i="2"/>
  <c r="D68" i="32" s="1"/>
  <c r="L91" i="2"/>
  <c r="E68" i="32" s="1"/>
  <c r="J91" i="2"/>
  <c r="I91" i="2"/>
  <c r="H91" i="2"/>
  <c r="G91" i="2"/>
  <c r="F91" i="2"/>
  <c r="E91" i="2"/>
  <c r="D24" i="32" s="1"/>
  <c r="D91" i="2"/>
  <c r="C91" i="2"/>
  <c r="C24" i="32" s="1"/>
  <c r="AH87" i="2"/>
  <c r="AG87" i="2"/>
  <c r="AF87" i="2"/>
  <c r="AE87" i="2"/>
  <c r="AD87" i="2"/>
  <c r="AC87" i="2"/>
  <c r="AB87" i="2"/>
  <c r="Z87" i="2"/>
  <c r="Y87" i="2"/>
  <c r="X87" i="2"/>
  <c r="W87" i="2"/>
  <c r="V87" i="2"/>
  <c r="U87" i="2"/>
  <c r="T87" i="2"/>
  <c r="S87" i="2"/>
  <c r="R87" i="2"/>
  <c r="Q87" i="2"/>
  <c r="P87" i="2"/>
  <c r="O87" i="2"/>
  <c r="N87" i="2"/>
  <c r="M87" i="2"/>
  <c r="D67" i="32" s="1"/>
  <c r="L87" i="2"/>
  <c r="E67" i="32" s="1"/>
  <c r="J87" i="2"/>
  <c r="I87" i="2"/>
  <c r="H87" i="2"/>
  <c r="G87" i="2"/>
  <c r="F87" i="2"/>
  <c r="E87" i="2"/>
  <c r="D23" i="32" s="1"/>
  <c r="D87" i="2"/>
  <c r="C87" i="2"/>
  <c r="AH83" i="2"/>
  <c r="AG83" i="2"/>
  <c r="AF83" i="2"/>
  <c r="AE83" i="2"/>
  <c r="AD83" i="2"/>
  <c r="AC83" i="2"/>
  <c r="AB83" i="2"/>
  <c r="Z83" i="2"/>
  <c r="Y83" i="2"/>
  <c r="X83" i="2"/>
  <c r="W83" i="2"/>
  <c r="V83" i="2"/>
  <c r="U83" i="2"/>
  <c r="T83" i="2"/>
  <c r="S83" i="2"/>
  <c r="R83" i="2"/>
  <c r="Q83" i="2"/>
  <c r="P83" i="2"/>
  <c r="O83" i="2"/>
  <c r="N83" i="2"/>
  <c r="M83" i="2"/>
  <c r="D66" i="32" s="1"/>
  <c r="L83" i="2"/>
  <c r="E66" i="32" s="1"/>
  <c r="J83" i="2"/>
  <c r="I83" i="2"/>
  <c r="H83" i="2"/>
  <c r="G83" i="2"/>
  <c r="F83" i="2"/>
  <c r="E83" i="2"/>
  <c r="D22" i="32" s="1"/>
  <c r="D83" i="2"/>
  <c r="C83" i="2"/>
  <c r="C22" i="32" s="1"/>
  <c r="AH79" i="2"/>
  <c r="AG79" i="2"/>
  <c r="AF79" i="2"/>
  <c r="AE79" i="2"/>
  <c r="AD79" i="2"/>
  <c r="AC79" i="2"/>
  <c r="AB79" i="2"/>
  <c r="Z79" i="2"/>
  <c r="Y79" i="2"/>
  <c r="X79" i="2"/>
  <c r="W79" i="2"/>
  <c r="V79" i="2"/>
  <c r="U79" i="2"/>
  <c r="T79" i="2"/>
  <c r="S79" i="2"/>
  <c r="R79" i="2"/>
  <c r="Q79" i="2"/>
  <c r="P79" i="2"/>
  <c r="O79" i="2"/>
  <c r="N79" i="2"/>
  <c r="M79" i="2"/>
  <c r="D65" i="32" s="1"/>
  <c r="L79" i="2"/>
  <c r="E65" i="32" s="1"/>
  <c r="J79" i="2"/>
  <c r="I79" i="2"/>
  <c r="H79" i="2"/>
  <c r="G79" i="2"/>
  <c r="F79" i="2"/>
  <c r="E79" i="2"/>
  <c r="D21" i="32" s="1"/>
  <c r="D79" i="2"/>
  <c r="C79" i="2"/>
  <c r="C21" i="32" s="1"/>
  <c r="AH75" i="2"/>
  <c r="AG75" i="2"/>
  <c r="AF75" i="2"/>
  <c r="AE75" i="2"/>
  <c r="AD75" i="2"/>
  <c r="AC75" i="2"/>
  <c r="AB75" i="2"/>
  <c r="Z75" i="2"/>
  <c r="Y75" i="2"/>
  <c r="X75" i="2"/>
  <c r="W75" i="2"/>
  <c r="V75" i="2"/>
  <c r="U75" i="2"/>
  <c r="T75" i="2"/>
  <c r="S75" i="2"/>
  <c r="R75" i="2"/>
  <c r="Q75" i="2"/>
  <c r="P75" i="2"/>
  <c r="O75" i="2"/>
  <c r="N75" i="2"/>
  <c r="M75" i="2"/>
  <c r="D64" i="32" s="1"/>
  <c r="L75" i="2"/>
  <c r="E64" i="32" s="1"/>
  <c r="J75" i="2"/>
  <c r="I75" i="2"/>
  <c r="H75" i="2"/>
  <c r="G75" i="2"/>
  <c r="F75" i="2"/>
  <c r="E75" i="2"/>
  <c r="D20" i="32" s="1"/>
  <c r="D75" i="2"/>
  <c r="C75" i="2"/>
  <c r="C20" i="32" s="1"/>
  <c r="AH71" i="2"/>
  <c r="AG71" i="2"/>
  <c r="AF71" i="2"/>
  <c r="AE71" i="2"/>
  <c r="AD71" i="2"/>
  <c r="AC71" i="2"/>
  <c r="AB71" i="2"/>
  <c r="Z71" i="2"/>
  <c r="Y71" i="2"/>
  <c r="X71" i="2"/>
  <c r="W71" i="2"/>
  <c r="V71" i="2"/>
  <c r="U71" i="2"/>
  <c r="T71" i="2"/>
  <c r="S71" i="2"/>
  <c r="R71" i="2"/>
  <c r="Q71" i="2"/>
  <c r="P71" i="2"/>
  <c r="O71" i="2"/>
  <c r="N71" i="2"/>
  <c r="M71" i="2"/>
  <c r="D63" i="32" s="1"/>
  <c r="L71" i="2"/>
  <c r="E63" i="32" s="1"/>
  <c r="J71" i="2"/>
  <c r="I71" i="2"/>
  <c r="H71" i="2"/>
  <c r="G71" i="2"/>
  <c r="F71" i="2"/>
  <c r="E71" i="2"/>
  <c r="D19" i="32" s="1"/>
  <c r="D71" i="2"/>
  <c r="C71" i="2"/>
  <c r="C19" i="32" s="1"/>
  <c r="AH67" i="2"/>
  <c r="AG67" i="2"/>
  <c r="AF67" i="2"/>
  <c r="AE67" i="2"/>
  <c r="AD67" i="2"/>
  <c r="AC67" i="2"/>
  <c r="AB67" i="2"/>
  <c r="Z67" i="2"/>
  <c r="Y67" i="2"/>
  <c r="X67" i="2"/>
  <c r="W67" i="2"/>
  <c r="V67" i="2"/>
  <c r="U67" i="2"/>
  <c r="T67" i="2"/>
  <c r="S67" i="2"/>
  <c r="R67" i="2"/>
  <c r="Q67" i="2"/>
  <c r="P67" i="2"/>
  <c r="O67" i="2"/>
  <c r="N67" i="2"/>
  <c r="M67" i="2"/>
  <c r="L67" i="2"/>
  <c r="J67" i="2"/>
  <c r="I67" i="2"/>
  <c r="H67" i="2"/>
  <c r="G67" i="2"/>
  <c r="F67" i="2"/>
  <c r="E67" i="2"/>
  <c r="D67" i="2"/>
  <c r="C67" i="2"/>
  <c r="AH63" i="2"/>
  <c r="AG63" i="2"/>
  <c r="AF63" i="2"/>
  <c r="AE63" i="2"/>
  <c r="AD63" i="2"/>
  <c r="AC63" i="2"/>
  <c r="AB63" i="2"/>
  <c r="Z63" i="2"/>
  <c r="Y63" i="2"/>
  <c r="X63" i="2"/>
  <c r="W63" i="2"/>
  <c r="V63" i="2"/>
  <c r="U63" i="2"/>
  <c r="T63" i="2"/>
  <c r="S63" i="2"/>
  <c r="R63" i="2"/>
  <c r="Q63" i="2"/>
  <c r="P63" i="2"/>
  <c r="O63" i="2"/>
  <c r="N63" i="2"/>
  <c r="M63" i="2"/>
  <c r="D61" i="32" s="1"/>
  <c r="L63" i="2"/>
  <c r="E61" i="32" s="1"/>
  <c r="J63" i="2"/>
  <c r="I63" i="2"/>
  <c r="H63" i="2"/>
  <c r="G63" i="2"/>
  <c r="F63" i="2"/>
  <c r="E63" i="2"/>
  <c r="D63" i="2"/>
  <c r="C63" i="2"/>
  <c r="C17" i="32" s="1"/>
  <c r="AH59" i="2"/>
  <c r="AG59" i="2"/>
  <c r="AF59" i="2"/>
  <c r="AE59" i="2"/>
  <c r="AD59" i="2"/>
  <c r="AC59" i="2"/>
  <c r="AB59" i="2"/>
  <c r="Z59" i="2"/>
  <c r="Y59" i="2"/>
  <c r="X59" i="2"/>
  <c r="W59" i="2"/>
  <c r="V59" i="2"/>
  <c r="U59" i="2"/>
  <c r="T59" i="2"/>
  <c r="S59" i="2"/>
  <c r="R59" i="2"/>
  <c r="Q59" i="2"/>
  <c r="P59" i="2"/>
  <c r="O59" i="2"/>
  <c r="N59" i="2"/>
  <c r="M59" i="2"/>
  <c r="D60" i="32" s="1"/>
  <c r="L59" i="2"/>
  <c r="E60" i="32" s="1"/>
  <c r="J59" i="2"/>
  <c r="I59" i="2"/>
  <c r="H59" i="2"/>
  <c r="G59" i="2"/>
  <c r="F59" i="2"/>
  <c r="E59" i="2"/>
  <c r="D59" i="2"/>
  <c r="C59" i="2"/>
  <c r="C16" i="32" s="1"/>
  <c r="AH55" i="2"/>
  <c r="AG55" i="2"/>
  <c r="AF55" i="2"/>
  <c r="AE55" i="2"/>
  <c r="AD55" i="2"/>
  <c r="AC55" i="2"/>
  <c r="AB55" i="2"/>
  <c r="Z55" i="2"/>
  <c r="Y55" i="2"/>
  <c r="X55" i="2"/>
  <c r="W55" i="2"/>
  <c r="V55" i="2"/>
  <c r="U55" i="2"/>
  <c r="T55" i="2"/>
  <c r="S55" i="2"/>
  <c r="R55" i="2"/>
  <c r="Q55" i="2"/>
  <c r="P55" i="2"/>
  <c r="O55" i="2"/>
  <c r="N55" i="2"/>
  <c r="M55" i="2"/>
  <c r="D59" i="32" s="1"/>
  <c r="L55" i="2"/>
  <c r="E59" i="32" s="1"/>
  <c r="J55" i="2"/>
  <c r="I55" i="2"/>
  <c r="H55" i="2"/>
  <c r="G55" i="2"/>
  <c r="F55" i="2"/>
  <c r="E55" i="2"/>
  <c r="D15" i="32" s="1"/>
  <c r="D55" i="2"/>
  <c r="C55" i="2"/>
  <c r="C15" i="32" s="1"/>
  <c r="AH51" i="2"/>
  <c r="AG51" i="2"/>
  <c r="AF51" i="2"/>
  <c r="AE51" i="2"/>
  <c r="AD51" i="2"/>
  <c r="AC51" i="2"/>
  <c r="AB51" i="2"/>
  <c r="Z51" i="2"/>
  <c r="Y51" i="2"/>
  <c r="X51" i="2"/>
  <c r="W51" i="2"/>
  <c r="V51" i="2"/>
  <c r="U51" i="2"/>
  <c r="T51" i="2"/>
  <c r="S51" i="2"/>
  <c r="R51" i="2"/>
  <c r="Q51" i="2"/>
  <c r="P51" i="2"/>
  <c r="O51" i="2"/>
  <c r="N51" i="2"/>
  <c r="M51" i="2"/>
  <c r="D58" i="32" s="1"/>
  <c r="L51" i="2"/>
  <c r="J51" i="2"/>
  <c r="I51" i="2"/>
  <c r="H51" i="2"/>
  <c r="G51" i="2"/>
  <c r="F51" i="2"/>
  <c r="E51" i="2"/>
  <c r="D14" i="32" s="1"/>
  <c r="D51" i="2"/>
  <c r="C51" i="2"/>
  <c r="C14" i="32" s="1"/>
  <c r="AH47" i="2"/>
  <c r="AG47" i="2"/>
  <c r="AF47" i="2"/>
  <c r="AE47" i="2"/>
  <c r="AD47" i="2"/>
  <c r="AC47" i="2"/>
  <c r="AB47" i="2"/>
  <c r="Z47" i="2"/>
  <c r="Y47" i="2"/>
  <c r="X47" i="2"/>
  <c r="W47" i="2"/>
  <c r="V47" i="2"/>
  <c r="U47" i="2"/>
  <c r="T47" i="2"/>
  <c r="S47" i="2"/>
  <c r="R47" i="2"/>
  <c r="Q47" i="2"/>
  <c r="P47" i="2"/>
  <c r="O47" i="2"/>
  <c r="N47" i="2"/>
  <c r="M47" i="2"/>
  <c r="D81" i="32" s="1"/>
  <c r="L47" i="2"/>
  <c r="E81" i="32" s="1"/>
  <c r="J47" i="2"/>
  <c r="I47" i="2"/>
  <c r="H47" i="2"/>
  <c r="G47" i="2"/>
  <c r="F47" i="2"/>
  <c r="E47" i="2"/>
  <c r="D37" i="32" s="1"/>
  <c r="D47" i="2"/>
  <c r="C47" i="2"/>
  <c r="C37" i="32" s="1"/>
  <c r="AH43" i="2"/>
  <c r="AG43" i="2"/>
  <c r="AF43" i="2"/>
  <c r="AE43" i="2"/>
  <c r="AD43" i="2"/>
  <c r="AC43" i="2"/>
  <c r="AB43" i="2"/>
  <c r="Z43" i="2"/>
  <c r="Y43" i="2"/>
  <c r="X43" i="2"/>
  <c r="W43" i="2"/>
  <c r="V43" i="2"/>
  <c r="U43" i="2"/>
  <c r="T43" i="2"/>
  <c r="S43" i="2"/>
  <c r="R43" i="2"/>
  <c r="Q43" i="2"/>
  <c r="P43" i="2"/>
  <c r="O43" i="2"/>
  <c r="N43" i="2"/>
  <c r="M43" i="2"/>
  <c r="L43" i="2"/>
  <c r="J43" i="2"/>
  <c r="I43" i="2"/>
  <c r="H43" i="2"/>
  <c r="G43" i="2"/>
  <c r="F43" i="2"/>
  <c r="E43" i="2"/>
  <c r="D13" i="32" s="1"/>
  <c r="D43" i="2"/>
  <c r="C43" i="2"/>
  <c r="C13" i="32" s="1"/>
  <c r="AH39" i="2"/>
  <c r="AG39" i="2"/>
  <c r="AF39" i="2"/>
  <c r="AE39" i="2"/>
  <c r="AD39" i="2"/>
  <c r="AC39" i="2"/>
  <c r="AB39" i="2"/>
  <c r="Z39" i="2"/>
  <c r="Y39" i="2"/>
  <c r="X39" i="2"/>
  <c r="W39" i="2"/>
  <c r="V39" i="2"/>
  <c r="U39" i="2"/>
  <c r="T39" i="2"/>
  <c r="S39" i="2"/>
  <c r="R39" i="2"/>
  <c r="Q39" i="2"/>
  <c r="P39" i="2"/>
  <c r="O39" i="2"/>
  <c r="N39" i="2"/>
  <c r="M39" i="2"/>
  <c r="D56" i="32" s="1"/>
  <c r="L39" i="2"/>
  <c r="E56" i="32" s="1"/>
  <c r="J39" i="2"/>
  <c r="I39" i="2"/>
  <c r="H39" i="2"/>
  <c r="G39" i="2"/>
  <c r="F39" i="2"/>
  <c r="E39" i="2"/>
  <c r="D12" i="32" s="1"/>
  <c r="D39" i="2"/>
  <c r="C39" i="2"/>
  <c r="AH35" i="2"/>
  <c r="AG35" i="2"/>
  <c r="AF35" i="2"/>
  <c r="AE35" i="2"/>
  <c r="AD35" i="2"/>
  <c r="AC35" i="2"/>
  <c r="AB35" i="2"/>
  <c r="Z35" i="2"/>
  <c r="Y35" i="2"/>
  <c r="X35" i="2"/>
  <c r="W35" i="2"/>
  <c r="V35" i="2"/>
  <c r="U35" i="2"/>
  <c r="T35" i="2"/>
  <c r="S35" i="2"/>
  <c r="R35" i="2"/>
  <c r="Q35" i="2"/>
  <c r="P35" i="2"/>
  <c r="O35" i="2"/>
  <c r="N35" i="2"/>
  <c r="M35" i="2"/>
  <c r="L35" i="2"/>
  <c r="J35" i="2"/>
  <c r="I35" i="2"/>
  <c r="H35" i="2"/>
  <c r="G35" i="2"/>
  <c r="F35" i="2"/>
  <c r="E35" i="2"/>
  <c r="D11" i="32" s="1"/>
  <c r="D35" i="2"/>
  <c r="C35" i="2"/>
  <c r="AH31" i="2"/>
  <c r="AG31" i="2"/>
  <c r="AF31" i="2"/>
  <c r="AE31" i="2"/>
  <c r="AD31" i="2"/>
  <c r="AC31" i="2"/>
  <c r="AB31" i="2"/>
  <c r="Z31" i="2"/>
  <c r="Y31" i="2"/>
  <c r="X31" i="2"/>
  <c r="W31" i="2"/>
  <c r="V31" i="2"/>
  <c r="U31" i="2"/>
  <c r="T31" i="2"/>
  <c r="S31" i="2"/>
  <c r="R31" i="2"/>
  <c r="Q31" i="2"/>
  <c r="P31" i="2"/>
  <c r="O31" i="2"/>
  <c r="N31" i="2"/>
  <c r="M31" i="2"/>
  <c r="D54" i="32" s="1"/>
  <c r="L31" i="2"/>
  <c r="E54" i="32" s="1"/>
  <c r="J31" i="2"/>
  <c r="I31" i="2"/>
  <c r="H31" i="2"/>
  <c r="G31" i="2"/>
  <c r="F31" i="2"/>
  <c r="E31" i="2"/>
  <c r="D10" i="32" s="1"/>
  <c r="D31" i="2"/>
  <c r="C31" i="2"/>
  <c r="C10" i="32" s="1"/>
  <c r="AH27" i="2"/>
  <c r="AG27" i="2"/>
  <c r="AF27" i="2"/>
  <c r="AE27" i="2"/>
  <c r="AD27" i="2"/>
  <c r="AC27" i="2"/>
  <c r="AB27" i="2"/>
  <c r="Z27" i="2"/>
  <c r="Y27" i="2"/>
  <c r="X27" i="2"/>
  <c r="W27" i="2"/>
  <c r="V27" i="2"/>
  <c r="U27" i="2"/>
  <c r="T27" i="2"/>
  <c r="S27" i="2"/>
  <c r="R27" i="2"/>
  <c r="Q27" i="2"/>
  <c r="P27" i="2"/>
  <c r="O27" i="2"/>
  <c r="N27" i="2"/>
  <c r="M27" i="2"/>
  <c r="D53" i="32" s="1"/>
  <c r="L27" i="2"/>
  <c r="E53" i="32" s="1"/>
  <c r="J27" i="2"/>
  <c r="I27" i="2"/>
  <c r="H27" i="2"/>
  <c r="G27" i="2"/>
  <c r="F27" i="2"/>
  <c r="E27" i="2"/>
  <c r="D9" i="32" s="1"/>
  <c r="D27" i="2"/>
  <c r="C27" i="2"/>
  <c r="C9" i="32" s="1"/>
  <c r="AH23" i="2"/>
  <c r="AG23" i="2"/>
  <c r="AF23" i="2"/>
  <c r="AE23" i="2"/>
  <c r="AD23" i="2"/>
  <c r="AC23" i="2"/>
  <c r="AB23" i="2"/>
  <c r="Z23" i="2"/>
  <c r="Y23" i="2"/>
  <c r="X23" i="2"/>
  <c r="W23" i="2"/>
  <c r="V23" i="2"/>
  <c r="U23" i="2"/>
  <c r="T23" i="2"/>
  <c r="S23" i="2"/>
  <c r="R23" i="2"/>
  <c r="Q23" i="2"/>
  <c r="P23" i="2"/>
  <c r="O23" i="2"/>
  <c r="N23" i="2"/>
  <c r="M23" i="2"/>
  <c r="D52" i="32" s="1"/>
  <c r="L23" i="2"/>
  <c r="E52" i="32" s="1"/>
  <c r="J23" i="2"/>
  <c r="I23" i="2"/>
  <c r="H23" i="2"/>
  <c r="G23" i="2"/>
  <c r="F23" i="2"/>
  <c r="E23" i="2"/>
  <c r="D8" i="32" s="1"/>
  <c r="D23" i="2"/>
  <c r="C23" i="2"/>
  <c r="C8" i="32" s="1"/>
  <c r="AH19" i="2"/>
  <c r="AG19" i="2"/>
  <c r="AF19" i="2"/>
  <c r="AE19" i="2"/>
  <c r="AD19" i="2"/>
  <c r="AC19" i="2"/>
  <c r="AB19" i="2"/>
  <c r="Z19" i="2"/>
  <c r="Y19" i="2"/>
  <c r="X19" i="2"/>
  <c r="W19" i="2"/>
  <c r="V19" i="2"/>
  <c r="U19" i="2"/>
  <c r="T19" i="2"/>
  <c r="S19" i="2"/>
  <c r="R19" i="2"/>
  <c r="Q19" i="2"/>
  <c r="P19" i="2"/>
  <c r="O19" i="2"/>
  <c r="N19" i="2"/>
  <c r="M19" i="2"/>
  <c r="D51" i="32" s="1"/>
  <c r="L19" i="2"/>
  <c r="E51" i="32" s="1"/>
  <c r="J19" i="2"/>
  <c r="I19" i="2"/>
  <c r="H19" i="2"/>
  <c r="G19" i="2"/>
  <c r="F19" i="2"/>
  <c r="E19" i="2"/>
  <c r="D7" i="32" s="1"/>
  <c r="D19" i="2"/>
  <c r="C19" i="2"/>
  <c r="C7" i="32" s="1"/>
  <c r="AH15" i="2"/>
  <c r="AG15" i="2"/>
  <c r="AF15" i="2"/>
  <c r="AE15" i="2"/>
  <c r="AD15" i="2"/>
  <c r="AC15" i="2"/>
  <c r="AB15" i="2"/>
  <c r="Z15" i="2"/>
  <c r="Y15" i="2"/>
  <c r="X15" i="2"/>
  <c r="W15" i="2"/>
  <c r="V15" i="2"/>
  <c r="U15" i="2"/>
  <c r="T15" i="2"/>
  <c r="S15" i="2"/>
  <c r="B8" i="17" s="1"/>
  <c r="G25" i="27" s="1"/>
  <c r="R15" i="2"/>
  <c r="Q15" i="2"/>
  <c r="P15" i="2"/>
  <c r="O15" i="2"/>
  <c r="N15" i="2"/>
  <c r="M15" i="2"/>
  <c r="D50" i="32" s="1"/>
  <c r="L15" i="2"/>
  <c r="J15" i="2"/>
  <c r="I15" i="2"/>
  <c r="H15" i="2"/>
  <c r="G15" i="2"/>
  <c r="F15" i="2"/>
  <c r="E15" i="2"/>
  <c r="D6" i="32" s="1"/>
  <c r="D15" i="2"/>
  <c r="C15" i="2"/>
  <c r="C11" i="2"/>
  <c r="C9" i="25"/>
  <c r="F69" i="20"/>
  <c r="E69" i="20"/>
  <c r="E70" i="20" s="1"/>
  <c r="E72" i="20" s="1"/>
  <c r="D69" i="20"/>
  <c r="D70" i="20" s="1"/>
  <c r="D72" i="20" s="1"/>
  <c r="C69" i="20"/>
  <c r="C70" i="20" s="1"/>
  <c r="F63" i="20"/>
  <c r="D63" i="20"/>
  <c r="C63" i="20"/>
  <c r="F50" i="21"/>
  <c r="D50" i="21"/>
  <c r="C50" i="21"/>
  <c r="F44" i="21"/>
  <c r="F51" i="21" s="1"/>
  <c r="D44" i="21"/>
  <c r="D51" i="21" s="1"/>
  <c r="C44" i="21"/>
  <c r="F37" i="21"/>
  <c r="K19" i="27" s="1"/>
  <c r="M333" i="27"/>
  <c r="N333" i="27" s="1"/>
  <c r="M331" i="27"/>
  <c r="N331" i="27" s="1"/>
  <c r="M329" i="27"/>
  <c r="N329" i="27" s="1"/>
  <c r="M326" i="27"/>
  <c r="N326" i="27" s="1"/>
  <c r="M323" i="27"/>
  <c r="N323" i="27" s="1"/>
  <c r="M98" i="27"/>
  <c r="N98" i="27" s="1"/>
  <c r="F14" i="25"/>
  <c r="E14" i="25"/>
  <c r="D14" i="25"/>
  <c r="C14" i="25"/>
  <c r="F9" i="25"/>
  <c r="E9" i="25"/>
  <c r="D9" i="25"/>
  <c r="G324" i="27" l="1"/>
  <c r="D156" i="32"/>
  <c r="E156" i="32" s="1"/>
  <c r="B42" i="17"/>
  <c r="G59" i="27" s="1"/>
  <c r="E59" i="27"/>
  <c r="M59" i="27" s="1"/>
  <c r="C42" i="17"/>
  <c r="G96" i="27" s="1"/>
  <c r="E96" i="27"/>
  <c r="D42" i="17"/>
  <c r="G133" i="27" s="1"/>
  <c r="E133" i="27"/>
  <c r="G42" i="17"/>
  <c r="G244" i="27" s="1"/>
  <c r="E244" i="27"/>
  <c r="H42" i="17"/>
  <c r="G281" i="27" s="1"/>
  <c r="M281" i="27" s="1"/>
  <c r="N281" i="27" s="1"/>
  <c r="E281" i="27"/>
  <c r="I42" i="17"/>
  <c r="G318" i="27" s="1"/>
  <c r="E318" i="27"/>
  <c r="E42" i="17"/>
  <c r="G170" i="27" s="1"/>
  <c r="E170" i="27"/>
  <c r="E41" i="17"/>
  <c r="G169" i="27" s="1"/>
  <c r="E169" i="27"/>
  <c r="D41" i="17"/>
  <c r="G132" i="27" s="1"/>
  <c r="E132" i="27"/>
  <c r="G41" i="17"/>
  <c r="G243" i="27" s="1"/>
  <c r="E243" i="27"/>
  <c r="M243" i="27" s="1"/>
  <c r="N243" i="27" s="1"/>
  <c r="B41" i="17"/>
  <c r="G58" i="27" s="1"/>
  <c r="E58" i="27"/>
  <c r="M58" i="27" s="1"/>
  <c r="H41" i="17"/>
  <c r="G280" i="27" s="1"/>
  <c r="E280" i="27"/>
  <c r="M280" i="27" s="1"/>
  <c r="N280" i="27" s="1"/>
  <c r="I41" i="17"/>
  <c r="G317" i="27" s="1"/>
  <c r="E317" i="27"/>
  <c r="C41" i="17"/>
  <c r="G95" i="27" s="1"/>
  <c r="E95" i="27"/>
  <c r="M95" i="27" s="1"/>
  <c r="N95" i="27" s="1"/>
  <c r="D40" i="17"/>
  <c r="G131" i="27" s="1"/>
  <c r="E131" i="27"/>
  <c r="E40" i="17"/>
  <c r="G168" i="27" s="1"/>
  <c r="E168" i="27"/>
  <c r="B40" i="17"/>
  <c r="G57" i="27" s="1"/>
  <c r="E57" i="27"/>
  <c r="M57" i="27" s="1"/>
  <c r="C40" i="17"/>
  <c r="G94" i="27" s="1"/>
  <c r="E94" i="27"/>
  <c r="C38" i="32"/>
  <c r="G40" i="17"/>
  <c r="G242" i="27" s="1"/>
  <c r="E242" i="27"/>
  <c r="M242" i="27" s="1"/>
  <c r="N242" i="27" s="1"/>
  <c r="H40" i="17"/>
  <c r="G279" i="27" s="1"/>
  <c r="E279" i="27"/>
  <c r="M279" i="27" s="1"/>
  <c r="N279" i="27" s="1"/>
  <c r="I40" i="17"/>
  <c r="G316" i="27" s="1"/>
  <c r="E316" i="27"/>
  <c r="M316" i="27" s="1"/>
  <c r="N316" i="27" s="1"/>
  <c r="E39" i="17"/>
  <c r="G167" i="27" s="1"/>
  <c r="E167" i="27"/>
  <c r="D36" i="32"/>
  <c r="G39" i="17"/>
  <c r="G241" i="27" s="1"/>
  <c r="E241" i="27"/>
  <c r="H39" i="17"/>
  <c r="G278" i="27" s="1"/>
  <c r="E278" i="27"/>
  <c r="I39" i="17"/>
  <c r="G315" i="27" s="1"/>
  <c r="E315" i="27"/>
  <c r="D39" i="17"/>
  <c r="G130" i="27" s="1"/>
  <c r="E130" i="27"/>
  <c r="B39" i="17"/>
  <c r="G56" i="27" s="1"/>
  <c r="E56" i="27"/>
  <c r="M56" i="27" s="1"/>
  <c r="C39" i="17"/>
  <c r="G93" i="27" s="1"/>
  <c r="E93" i="27"/>
  <c r="M93" i="27" s="1"/>
  <c r="N93" i="27" s="1"/>
  <c r="G38" i="17"/>
  <c r="G240" i="27" s="1"/>
  <c r="E240" i="27"/>
  <c r="H38" i="17"/>
  <c r="G277" i="27" s="1"/>
  <c r="E277" i="27"/>
  <c r="I38" i="17"/>
  <c r="G314" i="27" s="1"/>
  <c r="E314" i="27"/>
  <c r="C79" i="32"/>
  <c r="B38" i="17"/>
  <c r="G55" i="27" s="1"/>
  <c r="E55" i="27"/>
  <c r="C38" i="17"/>
  <c r="G92" i="27" s="1"/>
  <c r="E92" i="27"/>
  <c r="M92" i="27" s="1"/>
  <c r="N92" i="27" s="1"/>
  <c r="D38" i="17"/>
  <c r="G129" i="27" s="1"/>
  <c r="E129" i="27"/>
  <c r="M129" i="27" s="1"/>
  <c r="N129" i="27" s="1"/>
  <c r="E38" i="17"/>
  <c r="G166" i="27" s="1"/>
  <c r="E166" i="27"/>
  <c r="H37" i="17"/>
  <c r="G276" i="27" s="1"/>
  <c r="E276" i="27"/>
  <c r="B37" i="17"/>
  <c r="G54" i="27" s="1"/>
  <c r="E54" i="27"/>
  <c r="D37" i="17"/>
  <c r="G128" i="27" s="1"/>
  <c r="E128" i="27"/>
  <c r="E37" i="17"/>
  <c r="G165" i="27" s="1"/>
  <c r="E165" i="27"/>
  <c r="M165" i="27" s="1"/>
  <c r="N165" i="27" s="1"/>
  <c r="G37" i="17"/>
  <c r="G239" i="27" s="1"/>
  <c r="E239" i="27"/>
  <c r="I37" i="17"/>
  <c r="G313" i="27" s="1"/>
  <c r="E313" i="27"/>
  <c r="C37" i="17"/>
  <c r="G91" i="27" s="1"/>
  <c r="E91" i="27"/>
  <c r="F36" i="17"/>
  <c r="G201" i="27" s="1"/>
  <c r="E201" i="27"/>
  <c r="D36" i="17"/>
  <c r="G127" i="27" s="1"/>
  <c r="E127" i="27"/>
  <c r="M127" i="27" s="1"/>
  <c r="N127" i="27" s="1"/>
  <c r="E36" i="17"/>
  <c r="G164" i="27" s="1"/>
  <c r="E164" i="27"/>
  <c r="M164" i="27" s="1"/>
  <c r="N164" i="27" s="1"/>
  <c r="C77" i="32"/>
  <c r="B36" i="17"/>
  <c r="G53" i="27" s="1"/>
  <c r="E53" i="27"/>
  <c r="I36" i="17"/>
  <c r="G312" i="27" s="1"/>
  <c r="E312" i="27"/>
  <c r="M312" i="27" s="1"/>
  <c r="N312" i="27" s="1"/>
  <c r="C36" i="17"/>
  <c r="G90" i="27" s="1"/>
  <c r="E90" i="27"/>
  <c r="M90" i="27" s="1"/>
  <c r="N90" i="27" s="1"/>
  <c r="G36" i="17"/>
  <c r="G238" i="27" s="1"/>
  <c r="E238" i="27"/>
  <c r="M238" i="27" s="1"/>
  <c r="N238" i="27" s="1"/>
  <c r="H36" i="17"/>
  <c r="G275" i="27" s="1"/>
  <c r="E275" i="27"/>
  <c r="F35" i="17"/>
  <c r="G200" i="27" s="1"/>
  <c r="E200" i="27"/>
  <c r="B35" i="17"/>
  <c r="G52" i="27" s="1"/>
  <c r="E52" i="27"/>
  <c r="D35" i="17"/>
  <c r="G126" i="27" s="1"/>
  <c r="E126" i="27"/>
  <c r="E35" i="17"/>
  <c r="G163" i="27" s="1"/>
  <c r="E163" i="27"/>
  <c r="M163" i="27" s="1"/>
  <c r="N163" i="27" s="1"/>
  <c r="G35" i="17"/>
  <c r="G237" i="27" s="1"/>
  <c r="E237" i="27"/>
  <c r="M237" i="27" s="1"/>
  <c r="N237" i="27" s="1"/>
  <c r="H35" i="17"/>
  <c r="G274" i="27" s="1"/>
  <c r="E274" i="27"/>
  <c r="I35" i="17"/>
  <c r="G311" i="27" s="1"/>
  <c r="E311" i="27"/>
  <c r="M311" i="27" s="1"/>
  <c r="N311" i="27" s="1"/>
  <c r="C35" i="17"/>
  <c r="G89" i="27" s="1"/>
  <c r="E89" i="27"/>
  <c r="M89" i="27" s="1"/>
  <c r="N89" i="27" s="1"/>
  <c r="G34" i="17"/>
  <c r="G235" i="27" s="1"/>
  <c r="E236" i="27"/>
  <c r="B34" i="17"/>
  <c r="G50" i="27" s="1"/>
  <c r="E51" i="27"/>
  <c r="M51" i="27" s="1"/>
  <c r="H34" i="17"/>
  <c r="G272" i="27" s="1"/>
  <c r="E273" i="27"/>
  <c r="F34" i="17"/>
  <c r="G198" i="27" s="1"/>
  <c r="E199" i="27"/>
  <c r="C34" i="17"/>
  <c r="G87" i="27" s="1"/>
  <c r="E88" i="27"/>
  <c r="E34" i="17"/>
  <c r="G161" i="27" s="1"/>
  <c r="E162" i="27"/>
  <c r="M162" i="27" s="1"/>
  <c r="N162" i="27" s="1"/>
  <c r="I34" i="17"/>
  <c r="G309" i="27" s="1"/>
  <c r="E310" i="27"/>
  <c r="C75" i="32"/>
  <c r="D34" i="17"/>
  <c r="G124" i="27" s="1"/>
  <c r="E125" i="27"/>
  <c r="F33" i="17"/>
  <c r="G199" i="27" s="1"/>
  <c r="M199" i="27" s="1"/>
  <c r="N199" i="27" s="1"/>
  <c r="E198" i="27"/>
  <c r="M198" i="27" s="1"/>
  <c r="N198" i="27" s="1"/>
  <c r="B33" i="17"/>
  <c r="G51" i="27" s="1"/>
  <c r="E50" i="27"/>
  <c r="D33" i="17"/>
  <c r="G125" i="27" s="1"/>
  <c r="E124" i="27"/>
  <c r="E33" i="17"/>
  <c r="G162" i="27" s="1"/>
  <c r="E161" i="27"/>
  <c r="G33" i="17"/>
  <c r="G236" i="27" s="1"/>
  <c r="E235" i="27"/>
  <c r="M235" i="27" s="1"/>
  <c r="N235" i="27" s="1"/>
  <c r="H33" i="17"/>
  <c r="G273" i="27" s="1"/>
  <c r="E272" i="27"/>
  <c r="M272" i="27" s="1"/>
  <c r="N272" i="27" s="1"/>
  <c r="I33" i="17"/>
  <c r="G310" i="27" s="1"/>
  <c r="E309" i="27"/>
  <c r="C33" i="17"/>
  <c r="G88" i="27" s="1"/>
  <c r="M88" i="27" s="1"/>
  <c r="N88" i="27" s="1"/>
  <c r="E87" i="27"/>
  <c r="M87" i="27" s="1"/>
  <c r="N87" i="27" s="1"/>
  <c r="G32" i="17"/>
  <c r="G234" i="27" s="1"/>
  <c r="E234" i="27"/>
  <c r="F32" i="17"/>
  <c r="G197" i="27" s="1"/>
  <c r="E197" i="27"/>
  <c r="H32" i="17"/>
  <c r="G271" i="27" s="1"/>
  <c r="E271" i="27"/>
  <c r="C73" i="32"/>
  <c r="I32" i="17"/>
  <c r="G308" i="27" s="1"/>
  <c r="E308" i="27"/>
  <c r="M308" i="27" s="1"/>
  <c r="N308" i="27" s="1"/>
  <c r="B32" i="17"/>
  <c r="G49" i="27" s="1"/>
  <c r="E49" i="27"/>
  <c r="C32" i="17"/>
  <c r="G86" i="27" s="1"/>
  <c r="E86" i="27"/>
  <c r="M86" i="27" s="1"/>
  <c r="N86" i="27" s="1"/>
  <c r="D32" i="17"/>
  <c r="G123" i="27" s="1"/>
  <c r="E123" i="27"/>
  <c r="M123" i="27" s="1"/>
  <c r="N123" i="27" s="1"/>
  <c r="E32" i="17"/>
  <c r="G160" i="27" s="1"/>
  <c r="E160" i="27"/>
  <c r="M160" i="27" s="1"/>
  <c r="N160" i="27" s="1"/>
  <c r="G31" i="17"/>
  <c r="G233" i="27" s="1"/>
  <c r="E233" i="27"/>
  <c r="M233" i="27" s="1"/>
  <c r="N233" i="27" s="1"/>
  <c r="H31" i="17"/>
  <c r="G270" i="27" s="1"/>
  <c r="E270" i="27"/>
  <c r="I31" i="17"/>
  <c r="G307" i="27" s="1"/>
  <c r="E307" i="27"/>
  <c r="F31" i="17"/>
  <c r="G196" i="27" s="1"/>
  <c r="E196" i="27"/>
  <c r="M196" i="27" s="1"/>
  <c r="N196" i="27" s="1"/>
  <c r="B31" i="17"/>
  <c r="G48" i="27" s="1"/>
  <c r="E48" i="27"/>
  <c r="D31" i="17"/>
  <c r="G122" i="27" s="1"/>
  <c r="E122" i="27"/>
  <c r="M122" i="27" s="1"/>
  <c r="N122" i="27" s="1"/>
  <c r="E31" i="17"/>
  <c r="G159" i="27" s="1"/>
  <c r="E159" i="27"/>
  <c r="M159" i="27" s="1"/>
  <c r="N159" i="27" s="1"/>
  <c r="C31" i="17"/>
  <c r="G85" i="27" s="1"/>
  <c r="E85" i="27"/>
  <c r="M85" i="27" s="1"/>
  <c r="N85" i="27" s="1"/>
  <c r="B30" i="17"/>
  <c r="G47" i="27" s="1"/>
  <c r="E47" i="27"/>
  <c r="G30" i="17"/>
  <c r="G232" i="27" s="1"/>
  <c r="E232" i="27"/>
  <c r="D30" i="17"/>
  <c r="G121" i="27" s="1"/>
  <c r="E121" i="27"/>
  <c r="M121" i="27" s="1"/>
  <c r="N121" i="27" s="1"/>
  <c r="C71" i="32"/>
  <c r="H30" i="17"/>
  <c r="G269" i="27" s="1"/>
  <c r="E269" i="27"/>
  <c r="I30" i="17"/>
  <c r="G306" i="27" s="1"/>
  <c r="E306" i="27"/>
  <c r="M306" i="27" s="1"/>
  <c r="N306" i="27" s="1"/>
  <c r="C30" i="17"/>
  <c r="G84" i="27" s="1"/>
  <c r="E84" i="27"/>
  <c r="E30" i="17"/>
  <c r="G158" i="27" s="1"/>
  <c r="E158" i="27"/>
  <c r="M158" i="27" s="1"/>
  <c r="N158" i="27" s="1"/>
  <c r="G29" i="17"/>
  <c r="G231" i="27" s="1"/>
  <c r="E231" i="27"/>
  <c r="I29" i="17"/>
  <c r="G305" i="27" s="1"/>
  <c r="E305" i="27"/>
  <c r="M305" i="27" s="1"/>
  <c r="N305" i="27" s="1"/>
  <c r="F29" i="17"/>
  <c r="G194" i="27" s="1"/>
  <c r="E194" i="27"/>
  <c r="D29" i="17"/>
  <c r="G120" i="27" s="1"/>
  <c r="E120" i="27"/>
  <c r="M120" i="27" s="1"/>
  <c r="N120" i="27" s="1"/>
  <c r="B29" i="17"/>
  <c r="G46" i="27" s="1"/>
  <c r="E46" i="27"/>
  <c r="M46" i="27" s="1"/>
  <c r="E29" i="17"/>
  <c r="G157" i="27" s="1"/>
  <c r="E157" i="27"/>
  <c r="M157" i="27" s="1"/>
  <c r="N157" i="27" s="1"/>
  <c r="H29" i="17"/>
  <c r="G268" i="27" s="1"/>
  <c r="E268" i="27"/>
  <c r="C70" i="32"/>
  <c r="C29" i="17"/>
  <c r="G83" i="27" s="1"/>
  <c r="E83" i="27"/>
  <c r="M83" i="27" s="1"/>
  <c r="N83" i="27" s="1"/>
  <c r="C28" i="17"/>
  <c r="G82" i="27" s="1"/>
  <c r="E82" i="27"/>
  <c r="E28" i="17"/>
  <c r="G156" i="27" s="1"/>
  <c r="E156" i="27"/>
  <c r="F28" i="17"/>
  <c r="G193" i="27" s="1"/>
  <c r="E193" i="27"/>
  <c r="C69" i="32"/>
  <c r="G28" i="17"/>
  <c r="G230" i="27" s="1"/>
  <c r="E230" i="27"/>
  <c r="M230" i="27" s="1"/>
  <c r="N230" i="27" s="1"/>
  <c r="I28" i="17"/>
  <c r="G304" i="27" s="1"/>
  <c r="E304" i="27"/>
  <c r="M304" i="27" s="1"/>
  <c r="N304" i="27" s="1"/>
  <c r="B28" i="17"/>
  <c r="G45" i="27" s="1"/>
  <c r="E45" i="27"/>
  <c r="M45" i="27" s="1"/>
  <c r="D28" i="17"/>
  <c r="G119" i="27" s="1"/>
  <c r="E119" i="27"/>
  <c r="M119" i="27" s="1"/>
  <c r="N119" i="27" s="1"/>
  <c r="H28" i="17"/>
  <c r="G267" i="27" s="1"/>
  <c r="M267" i="27" s="1"/>
  <c r="N267" i="27" s="1"/>
  <c r="E267" i="27"/>
  <c r="C68" i="32"/>
  <c r="D27" i="17"/>
  <c r="G118" i="27" s="1"/>
  <c r="M118" i="27" s="1"/>
  <c r="N118" i="27" s="1"/>
  <c r="E118" i="27"/>
  <c r="E27" i="17"/>
  <c r="G155" i="27" s="1"/>
  <c r="E155" i="27"/>
  <c r="M155" i="27" s="1"/>
  <c r="N155" i="27" s="1"/>
  <c r="G27" i="17"/>
  <c r="G229" i="27" s="1"/>
  <c r="E229" i="27"/>
  <c r="H27" i="17"/>
  <c r="G266" i="27" s="1"/>
  <c r="E266" i="27"/>
  <c r="I27" i="17"/>
  <c r="G303" i="27" s="1"/>
  <c r="E303" i="27"/>
  <c r="F27" i="17"/>
  <c r="G192" i="27" s="1"/>
  <c r="E192" i="27"/>
  <c r="M192" i="27" s="1"/>
  <c r="N192" i="27" s="1"/>
  <c r="B27" i="17"/>
  <c r="G44" i="27" s="1"/>
  <c r="E44" i="27"/>
  <c r="M44" i="27" s="1"/>
  <c r="C27" i="17"/>
  <c r="G81" i="27" s="1"/>
  <c r="E81" i="27"/>
  <c r="M81" i="27" s="1"/>
  <c r="N81" i="27" s="1"/>
  <c r="D26" i="17"/>
  <c r="G117" i="27" s="1"/>
  <c r="E117" i="27"/>
  <c r="E26" i="17"/>
  <c r="G154" i="27" s="1"/>
  <c r="E154" i="27"/>
  <c r="B26" i="17"/>
  <c r="G43" i="27" s="1"/>
  <c r="E43" i="27"/>
  <c r="C26" i="17"/>
  <c r="G80" i="27" s="1"/>
  <c r="E80" i="27"/>
  <c r="C23" i="32"/>
  <c r="F26" i="17"/>
  <c r="G191" i="27" s="1"/>
  <c r="E191" i="27"/>
  <c r="M191" i="27" s="1"/>
  <c r="N191" i="27" s="1"/>
  <c r="G26" i="17"/>
  <c r="G228" i="27" s="1"/>
  <c r="E228" i="27"/>
  <c r="H26" i="17"/>
  <c r="G265" i="27" s="1"/>
  <c r="E265" i="27"/>
  <c r="M265" i="27" s="1"/>
  <c r="N265" i="27" s="1"/>
  <c r="C67" i="32"/>
  <c r="I26" i="17"/>
  <c r="G302" i="27" s="1"/>
  <c r="E302" i="27"/>
  <c r="M302" i="27" s="1"/>
  <c r="N302" i="27" s="1"/>
  <c r="E25" i="17"/>
  <c r="G153" i="27" s="1"/>
  <c r="E153" i="27"/>
  <c r="G25" i="17"/>
  <c r="G227" i="27" s="1"/>
  <c r="E227" i="27"/>
  <c r="D25" i="17"/>
  <c r="G116" i="27" s="1"/>
  <c r="E116" i="27"/>
  <c r="H25" i="17"/>
  <c r="G264" i="27" s="1"/>
  <c r="E264" i="27"/>
  <c r="B25" i="17"/>
  <c r="G42" i="27" s="1"/>
  <c r="E42" i="27"/>
  <c r="M42" i="27" s="1"/>
  <c r="C66" i="32"/>
  <c r="I25" i="17"/>
  <c r="G301" i="27" s="1"/>
  <c r="E301" i="27"/>
  <c r="M301" i="27" s="1"/>
  <c r="N301" i="27" s="1"/>
  <c r="F25" i="17"/>
  <c r="G190" i="27" s="1"/>
  <c r="E190" i="27"/>
  <c r="M190" i="27" s="1"/>
  <c r="N190" i="27" s="1"/>
  <c r="C25" i="17"/>
  <c r="G79" i="27" s="1"/>
  <c r="E79" i="27"/>
  <c r="M79" i="27" s="1"/>
  <c r="N79" i="27" s="1"/>
  <c r="B24" i="17"/>
  <c r="G41" i="27" s="1"/>
  <c r="E41" i="27"/>
  <c r="M41" i="27" s="1"/>
  <c r="D24" i="17"/>
  <c r="G115" i="27" s="1"/>
  <c r="E115" i="27"/>
  <c r="E24" i="17"/>
  <c r="G152" i="27" s="1"/>
  <c r="E152" i="27"/>
  <c r="H24" i="17"/>
  <c r="G263" i="27" s="1"/>
  <c r="E263" i="27"/>
  <c r="M263" i="27" s="1"/>
  <c r="N263" i="27" s="1"/>
  <c r="G24" i="17"/>
  <c r="G226" i="27" s="1"/>
  <c r="E226" i="27"/>
  <c r="F24" i="17"/>
  <c r="G189" i="27" s="1"/>
  <c r="E189" i="27"/>
  <c r="M189" i="27" s="1"/>
  <c r="N189" i="27" s="1"/>
  <c r="I24" i="17"/>
  <c r="G300" i="27" s="1"/>
  <c r="E300" i="27"/>
  <c r="C24" i="17"/>
  <c r="G78" i="27" s="1"/>
  <c r="E78" i="27"/>
  <c r="M78" i="27" s="1"/>
  <c r="N78" i="27" s="1"/>
  <c r="C65" i="32"/>
  <c r="E23" i="17"/>
  <c r="G151" i="27" s="1"/>
  <c r="E151" i="27"/>
  <c r="M151" i="27" s="1"/>
  <c r="N151" i="27" s="1"/>
  <c r="F23" i="17"/>
  <c r="G188" i="27" s="1"/>
  <c r="E188" i="27"/>
  <c r="M188" i="27" s="1"/>
  <c r="N188" i="27" s="1"/>
  <c r="B23" i="17"/>
  <c r="G40" i="27" s="1"/>
  <c r="E40" i="27"/>
  <c r="D23" i="17"/>
  <c r="G114" i="27" s="1"/>
  <c r="E114" i="27"/>
  <c r="M114" i="27" s="1"/>
  <c r="N114" i="27" s="1"/>
  <c r="G23" i="17"/>
  <c r="G225" i="27" s="1"/>
  <c r="E225" i="27"/>
  <c r="H23" i="17"/>
  <c r="G262" i="27" s="1"/>
  <c r="E262" i="27"/>
  <c r="M262" i="27" s="1"/>
  <c r="N262" i="27" s="1"/>
  <c r="I23" i="17"/>
  <c r="G299" i="27" s="1"/>
  <c r="E299" i="27"/>
  <c r="M299" i="27" s="1"/>
  <c r="N299" i="27" s="1"/>
  <c r="C23" i="17"/>
  <c r="G77" i="27" s="1"/>
  <c r="E77" i="27"/>
  <c r="M77" i="27" s="1"/>
  <c r="N77" i="27" s="1"/>
  <c r="E22" i="17"/>
  <c r="G150" i="27" s="1"/>
  <c r="E150" i="27"/>
  <c r="G22" i="17"/>
  <c r="G224" i="27" s="1"/>
  <c r="E224" i="27"/>
  <c r="C22" i="17"/>
  <c r="G76" i="27" s="1"/>
  <c r="E76" i="27"/>
  <c r="M76" i="27" s="1"/>
  <c r="N76" i="27" s="1"/>
  <c r="D22" i="17"/>
  <c r="G113" i="27" s="1"/>
  <c r="E113" i="27"/>
  <c r="H22" i="17"/>
  <c r="G261" i="27" s="1"/>
  <c r="E261" i="27"/>
  <c r="M261" i="27" s="1"/>
  <c r="N261" i="27" s="1"/>
  <c r="I22" i="17"/>
  <c r="G298" i="27" s="1"/>
  <c r="E298" i="27"/>
  <c r="M298" i="27" s="1"/>
  <c r="N298" i="27" s="1"/>
  <c r="B22" i="17"/>
  <c r="G39" i="27" s="1"/>
  <c r="E39" i="27"/>
  <c r="E21" i="17"/>
  <c r="G149" i="27" s="1"/>
  <c r="E149" i="27"/>
  <c r="C62" i="32"/>
  <c r="C18" i="32"/>
  <c r="D18" i="32"/>
  <c r="D21" i="17"/>
  <c r="G112" i="27" s="1"/>
  <c r="E112" i="27"/>
  <c r="M112" i="27" s="1"/>
  <c r="N112" i="27" s="1"/>
  <c r="G21" i="17"/>
  <c r="G223" i="27" s="1"/>
  <c r="E223" i="27"/>
  <c r="H21" i="17"/>
  <c r="G260" i="27" s="1"/>
  <c r="E260" i="27"/>
  <c r="I21" i="17"/>
  <c r="G297" i="27" s="1"/>
  <c r="E297" i="27"/>
  <c r="M297" i="27" s="1"/>
  <c r="N297" i="27" s="1"/>
  <c r="E62" i="32"/>
  <c r="D62" i="32"/>
  <c r="B21" i="17"/>
  <c r="G38" i="27" s="1"/>
  <c r="E38" i="27"/>
  <c r="M38" i="27" s="1"/>
  <c r="C21" i="17"/>
  <c r="G75" i="27" s="1"/>
  <c r="E75" i="27"/>
  <c r="M75" i="27" s="1"/>
  <c r="N75" i="27" s="1"/>
  <c r="F21" i="17"/>
  <c r="G186" i="27" s="1"/>
  <c r="E186" i="27"/>
  <c r="C20" i="17"/>
  <c r="G74" i="27" s="1"/>
  <c r="E74" i="27"/>
  <c r="M74" i="27" s="1"/>
  <c r="N74" i="27" s="1"/>
  <c r="D20" i="17"/>
  <c r="G111" i="27" s="1"/>
  <c r="E111" i="27"/>
  <c r="M111" i="27" s="1"/>
  <c r="N111" i="27" s="1"/>
  <c r="E20" i="17"/>
  <c r="G148" i="27" s="1"/>
  <c r="E148" i="27"/>
  <c r="D17" i="32"/>
  <c r="G20" i="17"/>
  <c r="G222" i="27" s="1"/>
  <c r="E222" i="27"/>
  <c r="B20" i="17"/>
  <c r="G37" i="27" s="1"/>
  <c r="E37" i="27"/>
  <c r="M37" i="27" s="1"/>
  <c r="H20" i="17"/>
  <c r="G259" i="27" s="1"/>
  <c r="E259" i="27"/>
  <c r="M259" i="27" s="1"/>
  <c r="N259" i="27" s="1"/>
  <c r="I20" i="17"/>
  <c r="G296" i="27" s="1"/>
  <c r="E296" i="27"/>
  <c r="M296" i="27" s="1"/>
  <c r="N296" i="27" s="1"/>
  <c r="D16" i="32"/>
  <c r="D41" i="32" s="1"/>
  <c r="G19" i="17"/>
  <c r="G221" i="27" s="1"/>
  <c r="E221" i="27"/>
  <c r="H19" i="17"/>
  <c r="G258" i="27" s="1"/>
  <c r="E258" i="27"/>
  <c r="D19" i="17"/>
  <c r="G110" i="27" s="1"/>
  <c r="E110" i="27"/>
  <c r="E19" i="17"/>
  <c r="G147" i="27" s="1"/>
  <c r="E147" i="27"/>
  <c r="I19" i="17"/>
  <c r="G295" i="27" s="1"/>
  <c r="E295" i="27"/>
  <c r="B19" i="17"/>
  <c r="G36" i="27" s="1"/>
  <c r="E36" i="27"/>
  <c r="M36" i="27" s="1"/>
  <c r="C19" i="17"/>
  <c r="G73" i="27" s="1"/>
  <c r="E73" i="27"/>
  <c r="M73" i="27" s="1"/>
  <c r="N73" i="27" s="1"/>
  <c r="B18" i="17"/>
  <c r="G35" i="27" s="1"/>
  <c r="E35" i="27"/>
  <c r="M35" i="27" s="1"/>
  <c r="D18" i="17"/>
  <c r="G109" i="27" s="1"/>
  <c r="E109" i="27"/>
  <c r="C18" i="17"/>
  <c r="G72" i="27" s="1"/>
  <c r="E72" i="27"/>
  <c r="M72" i="27" s="1"/>
  <c r="N72" i="27" s="1"/>
  <c r="E18" i="17"/>
  <c r="G146" i="27" s="1"/>
  <c r="E146" i="27"/>
  <c r="H18" i="17"/>
  <c r="G257" i="27" s="1"/>
  <c r="E257" i="27"/>
  <c r="I18" i="17"/>
  <c r="G294" i="27" s="1"/>
  <c r="E294" i="27"/>
  <c r="M294" i="27" s="1"/>
  <c r="N294" i="27" s="1"/>
  <c r="C59" i="32"/>
  <c r="G18" i="17"/>
  <c r="G220" i="27" s="1"/>
  <c r="E220" i="27"/>
  <c r="M220" i="27" s="1"/>
  <c r="N220" i="27" s="1"/>
  <c r="D17" i="17"/>
  <c r="G108" i="27" s="1"/>
  <c r="E108" i="27"/>
  <c r="M108" i="27" s="1"/>
  <c r="N108" i="27" s="1"/>
  <c r="G17" i="17"/>
  <c r="G219" i="27" s="1"/>
  <c r="E219" i="27"/>
  <c r="E58" i="32"/>
  <c r="H17" i="17"/>
  <c r="G256" i="27" s="1"/>
  <c r="E256" i="27"/>
  <c r="E17" i="17"/>
  <c r="G145" i="27" s="1"/>
  <c r="E145" i="27"/>
  <c r="I17" i="17"/>
  <c r="G293" i="27" s="1"/>
  <c r="E293" i="27"/>
  <c r="M293" i="27" s="1"/>
  <c r="N293" i="27" s="1"/>
  <c r="B17" i="17"/>
  <c r="G34" i="27" s="1"/>
  <c r="E34" i="27"/>
  <c r="M34" i="27" s="1"/>
  <c r="C17" i="17"/>
  <c r="G71" i="27" s="1"/>
  <c r="E71" i="27"/>
  <c r="M71" i="27" s="1"/>
  <c r="N71" i="27" s="1"/>
  <c r="H16" i="17"/>
  <c r="G255" i="27" s="1"/>
  <c r="E255" i="27"/>
  <c r="E16" i="17"/>
  <c r="G144" i="27" s="1"/>
  <c r="E144" i="27"/>
  <c r="C81" i="32"/>
  <c r="B16" i="17"/>
  <c r="G33" i="27" s="1"/>
  <c r="E33" i="27"/>
  <c r="M33" i="27" s="1"/>
  <c r="C16" i="17"/>
  <c r="G70" i="27" s="1"/>
  <c r="E70" i="27"/>
  <c r="M70" i="27" s="1"/>
  <c r="N70" i="27" s="1"/>
  <c r="D16" i="17"/>
  <c r="G107" i="27" s="1"/>
  <c r="E107" i="27"/>
  <c r="M107" i="27" s="1"/>
  <c r="N107" i="27" s="1"/>
  <c r="G16" i="17"/>
  <c r="G218" i="27" s="1"/>
  <c r="E218" i="27"/>
  <c r="I16" i="17"/>
  <c r="G292" i="27" s="1"/>
  <c r="E292" i="27"/>
  <c r="M292" i="27" s="1"/>
  <c r="N292" i="27" s="1"/>
  <c r="D15" i="17"/>
  <c r="G106" i="27" s="1"/>
  <c r="E106" i="27"/>
  <c r="E15" i="17"/>
  <c r="G143" i="27" s="1"/>
  <c r="E143" i="27"/>
  <c r="G15" i="17"/>
  <c r="G217" i="27" s="1"/>
  <c r="E217" i="27"/>
  <c r="H15" i="17"/>
  <c r="G254" i="27" s="1"/>
  <c r="E254" i="27"/>
  <c r="M254" i="27" s="1"/>
  <c r="N254" i="27" s="1"/>
  <c r="I15" i="17"/>
  <c r="G291" i="27" s="1"/>
  <c r="E291" i="27"/>
  <c r="M291" i="27" s="1"/>
  <c r="N291" i="27" s="1"/>
  <c r="C57" i="32"/>
  <c r="E57" i="32"/>
  <c r="D57" i="32"/>
  <c r="B15" i="17"/>
  <c r="G32" i="27" s="1"/>
  <c r="E32" i="27"/>
  <c r="C15" i="17"/>
  <c r="G69" i="27" s="1"/>
  <c r="M69" i="27" s="1"/>
  <c r="N69" i="27" s="1"/>
  <c r="E69" i="27"/>
  <c r="C14" i="17"/>
  <c r="G68" i="27" s="1"/>
  <c r="E68" i="27"/>
  <c r="M68" i="27" s="1"/>
  <c r="N68" i="27" s="1"/>
  <c r="C56" i="32"/>
  <c r="D14" i="17"/>
  <c r="G105" i="27" s="1"/>
  <c r="E105" i="27"/>
  <c r="B14" i="17"/>
  <c r="G31" i="27" s="1"/>
  <c r="E31" i="27"/>
  <c r="M31" i="27" s="1"/>
  <c r="E14" i="17"/>
  <c r="G142" i="27" s="1"/>
  <c r="E142" i="27"/>
  <c r="C12" i="32"/>
  <c r="G14" i="17"/>
  <c r="G216" i="27" s="1"/>
  <c r="E216" i="27"/>
  <c r="H14" i="17"/>
  <c r="G253" i="27" s="1"/>
  <c r="E253" i="27"/>
  <c r="M253" i="27" s="1"/>
  <c r="N253" i="27" s="1"/>
  <c r="I14" i="17"/>
  <c r="G290" i="27" s="1"/>
  <c r="E290" i="27"/>
  <c r="M290" i="27" s="1"/>
  <c r="N290" i="27" s="1"/>
  <c r="B13" i="17"/>
  <c r="G30" i="27" s="1"/>
  <c r="E30" i="27"/>
  <c r="C13" i="17"/>
  <c r="G67" i="27" s="1"/>
  <c r="E67" i="27"/>
  <c r="D13" i="17"/>
  <c r="G104" i="27" s="1"/>
  <c r="E104" i="27"/>
  <c r="M104" i="27" s="1"/>
  <c r="N104" i="27" s="1"/>
  <c r="E13" i="17"/>
  <c r="G141" i="27" s="1"/>
  <c r="E141" i="27"/>
  <c r="C11" i="32"/>
  <c r="C55" i="32"/>
  <c r="G13" i="17"/>
  <c r="G215" i="27" s="1"/>
  <c r="E215" i="27"/>
  <c r="M215" i="27" s="1"/>
  <c r="N215" i="27" s="1"/>
  <c r="H13" i="17"/>
  <c r="G252" i="27" s="1"/>
  <c r="E252" i="27"/>
  <c r="I13" i="17"/>
  <c r="G289" i="27" s="1"/>
  <c r="E289" i="27"/>
  <c r="M289" i="27" s="1"/>
  <c r="N289" i="27" s="1"/>
  <c r="E55" i="32"/>
  <c r="D55" i="32"/>
  <c r="D12" i="17"/>
  <c r="G103" i="27" s="1"/>
  <c r="E103" i="27"/>
  <c r="E12" i="17"/>
  <c r="G140" i="27" s="1"/>
  <c r="M140" i="27" s="1"/>
  <c r="N140" i="27" s="1"/>
  <c r="E140" i="27"/>
  <c r="C54" i="32"/>
  <c r="G12" i="17"/>
  <c r="G214" i="27" s="1"/>
  <c r="E214" i="27"/>
  <c r="M214" i="27" s="1"/>
  <c r="N214" i="27" s="1"/>
  <c r="B12" i="17"/>
  <c r="G29" i="27" s="1"/>
  <c r="E29" i="27"/>
  <c r="M29" i="27" s="1"/>
  <c r="C12" i="17"/>
  <c r="G66" i="27" s="1"/>
  <c r="E66" i="27"/>
  <c r="M66" i="27" s="1"/>
  <c r="N66" i="27" s="1"/>
  <c r="H12" i="17"/>
  <c r="G251" i="27" s="1"/>
  <c r="E251" i="27"/>
  <c r="M251" i="27" s="1"/>
  <c r="N251" i="27" s="1"/>
  <c r="I12" i="17"/>
  <c r="G288" i="27" s="1"/>
  <c r="E288" i="27"/>
  <c r="M288" i="27" s="1"/>
  <c r="N288" i="27" s="1"/>
  <c r="D11" i="17"/>
  <c r="G102" i="27" s="1"/>
  <c r="E102" i="27"/>
  <c r="M102" i="27" s="1"/>
  <c r="N102" i="27" s="1"/>
  <c r="E11" i="17"/>
  <c r="G139" i="27" s="1"/>
  <c r="E139" i="27"/>
  <c r="G11" i="17"/>
  <c r="G213" i="27" s="1"/>
  <c r="E213" i="27"/>
  <c r="M213" i="27" s="1"/>
  <c r="N213" i="27" s="1"/>
  <c r="H11" i="17"/>
  <c r="G250" i="27" s="1"/>
  <c r="E250" i="27"/>
  <c r="I11" i="17"/>
  <c r="G287" i="27" s="1"/>
  <c r="E287" i="27"/>
  <c r="B11" i="17"/>
  <c r="G28" i="27" s="1"/>
  <c r="M28" i="27" s="1"/>
  <c r="E28" i="27"/>
  <c r="C11" i="17"/>
  <c r="G65" i="27" s="1"/>
  <c r="E65" i="27"/>
  <c r="M65" i="27" s="1"/>
  <c r="N65" i="27" s="1"/>
  <c r="AG155" i="2"/>
  <c r="I10" i="17"/>
  <c r="G286" i="27" s="1"/>
  <c r="E286" i="27"/>
  <c r="B10" i="17"/>
  <c r="G27" i="27" s="1"/>
  <c r="E27" i="27"/>
  <c r="C10" i="17"/>
  <c r="G64" i="27" s="1"/>
  <c r="E64" i="27"/>
  <c r="M64" i="27" s="1"/>
  <c r="N64" i="27" s="1"/>
  <c r="D10" i="17"/>
  <c r="G101" i="27" s="1"/>
  <c r="E101" i="27"/>
  <c r="E10" i="17"/>
  <c r="G138" i="27" s="1"/>
  <c r="E138" i="27"/>
  <c r="M138" i="27" s="1"/>
  <c r="N138" i="27" s="1"/>
  <c r="G10" i="17"/>
  <c r="G212" i="27" s="1"/>
  <c r="E212" i="27"/>
  <c r="M212" i="27" s="1"/>
  <c r="N212" i="27" s="1"/>
  <c r="H10" i="17"/>
  <c r="G249" i="27" s="1"/>
  <c r="E249" i="27"/>
  <c r="M249" i="27" s="1"/>
  <c r="N249" i="27" s="1"/>
  <c r="H9" i="17"/>
  <c r="G248" i="27" s="1"/>
  <c r="E248" i="27"/>
  <c r="M248" i="27" s="1"/>
  <c r="N248" i="27" s="1"/>
  <c r="C51" i="32"/>
  <c r="D9" i="17"/>
  <c r="G100" i="27" s="1"/>
  <c r="E100" i="27"/>
  <c r="E9" i="17"/>
  <c r="G137" i="27" s="1"/>
  <c r="E137" i="27"/>
  <c r="G9" i="17"/>
  <c r="G211" i="27" s="1"/>
  <c r="E211" i="27"/>
  <c r="M211" i="27" s="1"/>
  <c r="N211" i="27" s="1"/>
  <c r="I9" i="17"/>
  <c r="G285" i="27" s="1"/>
  <c r="E285" i="27"/>
  <c r="M285" i="27" s="1"/>
  <c r="N285" i="27" s="1"/>
  <c r="H155" i="2"/>
  <c r="B9" i="17"/>
  <c r="G26" i="27" s="1"/>
  <c r="E26" i="27"/>
  <c r="M26" i="27" s="1"/>
  <c r="C9" i="17"/>
  <c r="G63" i="27" s="1"/>
  <c r="E63" i="27"/>
  <c r="M63" i="27" s="1"/>
  <c r="N63" i="27" s="1"/>
  <c r="D8" i="17"/>
  <c r="E99" i="27"/>
  <c r="E8" i="17"/>
  <c r="E136" i="27"/>
  <c r="AH155" i="2"/>
  <c r="C8" i="17"/>
  <c r="E62" i="27"/>
  <c r="C50" i="32"/>
  <c r="T155" i="2"/>
  <c r="G8" i="17"/>
  <c r="E210" i="27"/>
  <c r="U155" i="2"/>
  <c r="H8" i="17"/>
  <c r="E247" i="27"/>
  <c r="I8" i="17"/>
  <c r="E284" i="27"/>
  <c r="E50" i="32"/>
  <c r="F42" i="17"/>
  <c r="G207" i="27" s="1"/>
  <c r="E207" i="27"/>
  <c r="M207" i="27" s="1"/>
  <c r="N207" i="27" s="1"/>
  <c r="F41" i="17"/>
  <c r="G206" i="27" s="1"/>
  <c r="E206" i="27"/>
  <c r="F40" i="17"/>
  <c r="G205" i="27" s="1"/>
  <c r="E205" i="27"/>
  <c r="M205" i="27" s="1"/>
  <c r="N205" i="27" s="1"/>
  <c r="F39" i="17"/>
  <c r="G204" i="27" s="1"/>
  <c r="E204" i="27"/>
  <c r="F38" i="17"/>
  <c r="G203" i="27" s="1"/>
  <c r="E203" i="27"/>
  <c r="M203" i="27" s="1"/>
  <c r="N203" i="27" s="1"/>
  <c r="F37" i="17"/>
  <c r="G202" i="27" s="1"/>
  <c r="E202" i="27"/>
  <c r="M202" i="27" s="1"/>
  <c r="N202" i="27" s="1"/>
  <c r="F22" i="17"/>
  <c r="G187" i="27" s="1"/>
  <c r="E187" i="27"/>
  <c r="F30" i="17"/>
  <c r="G195" i="27" s="1"/>
  <c r="E195" i="27"/>
  <c r="M195" i="27" s="1"/>
  <c r="N195" i="27" s="1"/>
  <c r="F20" i="17"/>
  <c r="G185" i="27" s="1"/>
  <c r="M185" i="27" s="1"/>
  <c r="N185" i="27" s="1"/>
  <c r="E185" i="27"/>
  <c r="F19" i="17"/>
  <c r="G184" i="27" s="1"/>
  <c r="E184" i="27"/>
  <c r="F18" i="17"/>
  <c r="G183" i="27" s="1"/>
  <c r="E183" i="27"/>
  <c r="F17" i="17"/>
  <c r="G182" i="27" s="1"/>
  <c r="E182" i="27"/>
  <c r="F16" i="17"/>
  <c r="G181" i="27" s="1"/>
  <c r="E181" i="27"/>
  <c r="M181" i="27" s="1"/>
  <c r="N181" i="27" s="1"/>
  <c r="F15" i="17"/>
  <c r="G180" i="27" s="1"/>
  <c r="E180" i="27"/>
  <c r="F14" i="17"/>
  <c r="G179" i="27" s="1"/>
  <c r="E179" i="27"/>
  <c r="M179" i="27" s="1"/>
  <c r="N179" i="27" s="1"/>
  <c r="F10" i="17"/>
  <c r="G175" i="27" s="1"/>
  <c r="M175" i="27" s="1"/>
  <c r="N175" i="27" s="1"/>
  <c r="E175" i="27"/>
  <c r="F8" i="17"/>
  <c r="G173" i="27" s="1"/>
  <c r="E173" i="27"/>
  <c r="M173" i="27" s="1"/>
  <c r="N173" i="27" s="1"/>
  <c r="F9" i="17"/>
  <c r="G174" i="27" s="1"/>
  <c r="E174" i="27"/>
  <c r="M174" i="27" s="1"/>
  <c r="N174" i="27" s="1"/>
  <c r="F11" i="17"/>
  <c r="G176" i="27" s="1"/>
  <c r="M176" i="27" s="1"/>
  <c r="N176" i="27" s="1"/>
  <c r="E176" i="27"/>
  <c r="F12" i="17"/>
  <c r="G177" i="27" s="1"/>
  <c r="E177" i="27"/>
  <c r="M177" i="27" s="1"/>
  <c r="N177" i="27" s="1"/>
  <c r="F13" i="17"/>
  <c r="G178" i="27" s="1"/>
  <c r="E178" i="27"/>
  <c r="M178" i="27" s="1"/>
  <c r="N178" i="27" s="1"/>
  <c r="F7" i="17"/>
  <c r="E172" i="27"/>
  <c r="E25" i="27"/>
  <c r="M25" i="27" s="1"/>
  <c r="E24" i="27"/>
  <c r="G155" i="2"/>
  <c r="C6" i="32"/>
  <c r="C5" i="32"/>
  <c r="G321" i="27"/>
  <c r="D136" i="32"/>
  <c r="E136" i="32" s="1"/>
  <c r="C51" i="21"/>
  <c r="C37" i="21"/>
  <c r="C53" i="21" s="1"/>
  <c r="K18" i="27" s="1"/>
  <c r="D37" i="21"/>
  <c r="F70" i="20"/>
  <c r="F72" i="20" s="1"/>
  <c r="K20" i="27"/>
  <c r="K23" i="27"/>
  <c r="K21" i="27"/>
  <c r="C56" i="20"/>
  <c r="C72" i="20" s="1"/>
  <c r="K22" i="27" s="1"/>
  <c r="M67" i="27"/>
  <c r="N67" i="27" s="1"/>
  <c r="M126" i="27"/>
  <c r="N126" i="27" s="1"/>
  <c r="M197" i="27"/>
  <c r="N197" i="27" s="1"/>
  <c r="M209" i="27"/>
  <c r="N209" i="27" s="1"/>
  <c r="M227" i="27"/>
  <c r="N227" i="27" s="1"/>
  <c r="M275" i="27"/>
  <c r="N275" i="27" s="1"/>
  <c r="M287" i="27"/>
  <c r="N287" i="27" s="1"/>
  <c r="M204" i="27"/>
  <c r="N204" i="27" s="1"/>
  <c r="M276" i="27"/>
  <c r="N276" i="27" s="1"/>
  <c r="M128" i="27"/>
  <c r="N128" i="27" s="1"/>
  <c r="M146" i="27"/>
  <c r="N146" i="27" s="1"/>
  <c r="M241" i="27"/>
  <c r="N241" i="27" s="1"/>
  <c r="M277" i="27"/>
  <c r="N277" i="27" s="1"/>
  <c r="M100" i="27"/>
  <c r="N100" i="27" s="1"/>
  <c r="M141" i="27"/>
  <c r="N141" i="27" s="1"/>
  <c r="M206" i="27"/>
  <c r="N206" i="27" s="1"/>
  <c r="M218" i="27"/>
  <c r="N218" i="27" s="1"/>
  <c r="M224" i="27"/>
  <c r="N224" i="27" s="1"/>
  <c r="M260" i="27"/>
  <c r="N260" i="27" s="1"/>
  <c r="M53" i="27"/>
  <c r="M101" i="27"/>
  <c r="N101" i="27" s="1"/>
  <c r="M219" i="27"/>
  <c r="N219" i="27" s="1"/>
  <c r="M255" i="27"/>
  <c r="N255" i="27" s="1"/>
  <c r="M327" i="27"/>
  <c r="N327" i="27" s="1"/>
  <c r="M300" i="27"/>
  <c r="N300" i="27" s="1"/>
  <c r="M266" i="27"/>
  <c r="N266" i="27" s="1"/>
  <c r="M317" i="27"/>
  <c r="N317" i="27" s="1"/>
  <c r="M152" i="27"/>
  <c r="N152" i="27" s="1"/>
  <c r="M221" i="27"/>
  <c r="N221" i="27" s="1"/>
  <c r="M278" i="27"/>
  <c r="N278" i="27" s="1"/>
  <c r="M335" i="27"/>
  <c r="N335" i="27" s="1"/>
  <c r="M32" i="27"/>
  <c r="M55" i="27"/>
  <c r="M96" i="27"/>
  <c r="N96" i="27" s="1"/>
  <c r="M113" i="27"/>
  <c r="N113" i="27" s="1"/>
  <c r="M130" i="27"/>
  <c r="N130" i="27" s="1"/>
  <c r="M147" i="27"/>
  <c r="N147" i="27" s="1"/>
  <c r="M153" i="27"/>
  <c r="N153" i="27" s="1"/>
  <c r="M170" i="27"/>
  <c r="N170" i="27" s="1"/>
  <c r="M193" i="27"/>
  <c r="N193" i="27" s="1"/>
  <c r="M222" i="27"/>
  <c r="N222" i="27" s="1"/>
  <c r="M239" i="27"/>
  <c r="N239" i="27" s="1"/>
  <c r="M273" i="27"/>
  <c r="N273" i="27" s="1"/>
  <c r="M313" i="27"/>
  <c r="N313" i="27" s="1"/>
  <c r="M330" i="27"/>
  <c r="N330" i="27" s="1"/>
  <c r="M27" i="27"/>
  <c r="M91" i="27"/>
  <c r="N91" i="27" s="1"/>
  <c r="M131" i="27"/>
  <c r="N131" i="27" s="1"/>
  <c r="M194" i="27"/>
  <c r="N194" i="27" s="1"/>
  <c r="M234" i="27"/>
  <c r="N234" i="27" s="1"/>
  <c r="M257" i="27"/>
  <c r="N257" i="27" s="1"/>
  <c r="M303" i="27"/>
  <c r="N303" i="27" s="1"/>
  <c r="M39" i="27"/>
  <c r="M103" i="27"/>
  <c r="N103" i="27" s="1"/>
  <c r="M109" i="27"/>
  <c r="N109" i="27" s="1"/>
  <c r="M137" i="27"/>
  <c r="N137" i="27" s="1"/>
  <c r="M143" i="27"/>
  <c r="N143" i="27" s="1"/>
  <c r="M149" i="27"/>
  <c r="N149" i="27" s="1"/>
  <c r="M200" i="27"/>
  <c r="N200" i="27" s="1"/>
  <c r="M252" i="27"/>
  <c r="N252" i="27" s="1"/>
  <c r="M269" i="27"/>
  <c r="N269" i="27" s="1"/>
  <c r="M320" i="27"/>
  <c r="N320" i="27" s="1"/>
  <c r="M40" i="27"/>
  <c r="M52" i="27"/>
  <c r="M80" i="27"/>
  <c r="N80" i="27" s="1"/>
  <c r="M132" i="27"/>
  <c r="N132" i="27" s="1"/>
  <c r="M167" i="27"/>
  <c r="N167" i="27" s="1"/>
  <c r="M183" i="27"/>
  <c r="N183" i="27" s="1"/>
  <c r="M315" i="27"/>
  <c r="N315" i="27" s="1"/>
  <c r="M332" i="27"/>
  <c r="N332" i="27" s="1"/>
  <c r="M47" i="27"/>
  <c r="M116" i="27"/>
  <c r="N116" i="27" s="1"/>
  <c r="M150" i="27"/>
  <c r="N150" i="27" s="1"/>
  <c r="M225" i="27"/>
  <c r="N225" i="27" s="1"/>
  <c r="M236" i="27"/>
  <c r="N236" i="27" s="1"/>
  <c r="M9" i="27"/>
  <c r="M94" i="27"/>
  <c r="N94" i="27" s="1"/>
  <c r="M139" i="27"/>
  <c r="N139" i="27" s="1"/>
  <c r="M154" i="27"/>
  <c r="N154" i="27" s="1"/>
  <c r="M201" i="27"/>
  <c r="N201" i="27" s="1"/>
  <c r="M216" i="27"/>
  <c r="N216" i="27" s="1"/>
  <c r="M240" i="27"/>
  <c r="N240" i="27" s="1"/>
  <c r="M295" i="27"/>
  <c r="N295" i="27" s="1"/>
  <c r="M110" i="27"/>
  <c r="N110" i="27" s="1"/>
  <c r="M115" i="27"/>
  <c r="N115" i="27" s="1"/>
  <c r="M145" i="27"/>
  <c r="N145" i="27" s="1"/>
  <c r="M135" i="27"/>
  <c r="N135" i="27" s="1"/>
  <c r="M246" i="27"/>
  <c r="N246" i="27" s="1"/>
  <c r="M6" i="27"/>
  <c r="N6" i="27" s="1"/>
  <c r="M117" i="27"/>
  <c r="N117" i="27" s="1"/>
  <c r="M166" i="27"/>
  <c r="N166" i="27" s="1"/>
  <c r="M223" i="27"/>
  <c r="N223" i="27" s="1"/>
  <c r="M228" i="27"/>
  <c r="N228" i="27" s="1"/>
  <c r="M264" i="27"/>
  <c r="N264" i="27" s="1"/>
  <c r="M318" i="27"/>
  <c r="N318" i="27" s="1"/>
  <c r="M43" i="27"/>
  <c r="M48" i="27"/>
  <c r="M84" i="27"/>
  <c r="N84" i="27" s="1"/>
  <c r="M144" i="27"/>
  <c r="N144" i="27" s="1"/>
  <c r="M187" i="27"/>
  <c r="N187" i="27" s="1"/>
  <c r="M270" i="27"/>
  <c r="N270" i="27" s="1"/>
  <c r="M324" i="27"/>
  <c r="N324" i="27" s="1"/>
  <c r="AF155" i="2"/>
  <c r="S155" i="2"/>
  <c r="F155" i="2"/>
  <c r="AE155" i="2"/>
  <c r="R155" i="2"/>
  <c r="E155" i="2"/>
  <c r="AD155" i="2"/>
  <c r="Q155" i="2"/>
  <c r="D155" i="2"/>
  <c r="AC155" i="2"/>
  <c r="P155" i="2"/>
  <c r="AB155" i="2"/>
  <c r="O155" i="2"/>
  <c r="Z155" i="2"/>
  <c r="N155" i="2"/>
  <c r="Y155" i="2"/>
  <c r="M155" i="2"/>
  <c r="X155" i="2"/>
  <c r="L155" i="2"/>
  <c r="W155" i="2"/>
  <c r="J155" i="2"/>
  <c r="V155" i="2"/>
  <c r="I155" i="2"/>
  <c r="C155" i="2"/>
  <c r="AA155" i="2"/>
  <c r="K155" i="2"/>
  <c r="M49" i="27"/>
  <c r="M61" i="27"/>
  <c r="N61" i="27" s="1"/>
  <c r="M105" i="27"/>
  <c r="N105" i="27" s="1"/>
  <c r="M156" i="27"/>
  <c r="N156" i="27" s="1"/>
  <c r="M258" i="27"/>
  <c r="N258" i="27" s="1"/>
  <c r="M30" i="27"/>
  <c r="M54" i="27"/>
  <c r="M82" i="27"/>
  <c r="N82" i="27" s="1"/>
  <c r="M231" i="27"/>
  <c r="N231" i="27" s="1"/>
  <c r="M321" i="27"/>
  <c r="N321" i="27" s="1"/>
  <c r="M217" i="27"/>
  <c r="N217" i="27" s="1"/>
  <c r="M271" i="27"/>
  <c r="N271" i="27" s="1"/>
  <c r="M307" i="27"/>
  <c r="N307" i="27" s="1"/>
  <c r="M325" i="27"/>
  <c r="N325" i="27" s="1"/>
  <c r="M148" i="27"/>
  <c r="N148" i="27" s="1"/>
  <c r="M184" i="27"/>
  <c r="N184" i="27" s="1"/>
  <c r="M232" i="27"/>
  <c r="N232" i="27" s="1"/>
  <c r="M250" i="27"/>
  <c r="N250" i="27" s="1"/>
  <c r="M268" i="27"/>
  <c r="N268" i="27" s="1"/>
  <c r="M286" i="27"/>
  <c r="N286" i="27" s="1"/>
  <c r="M322" i="27"/>
  <c r="N322" i="27" s="1"/>
  <c r="M106" i="27"/>
  <c r="N106" i="27" s="1"/>
  <c r="M142" i="27"/>
  <c r="N142" i="27" s="1"/>
  <c r="M229" i="27"/>
  <c r="N229" i="27" s="1"/>
  <c r="M283" i="27"/>
  <c r="N283" i="27" s="1"/>
  <c r="M226" i="27"/>
  <c r="N226" i="27" s="1"/>
  <c r="M244" i="27"/>
  <c r="N244" i="27" s="1"/>
  <c r="M334" i="27"/>
  <c r="N334" i="27" s="1"/>
  <c r="M133" i="27"/>
  <c r="N133" i="27" s="1"/>
  <c r="M169" i="27"/>
  <c r="N169" i="27" s="1"/>
  <c r="M124" i="27"/>
  <c r="N124" i="27" s="1"/>
  <c r="M256" i="27"/>
  <c r="N256" i="27" s="1"/>
  <c r="M274" i="27"/>
  <c r="N274" i="27" s="1"/>
  <c r="M328" i="27"/>
  <c r="N328" i="27" s="1"/>
  <c r="D53" i="21" l="1"/>
  <c r="K16" i="27" s="1"/>
  <c r="M168" i="27"/>
  <c r="N168" i="27" s="1"/>
  <c r="M314" i="27"/>
  <c r="N314" i="27" s="1"/>
  <c r="M309" i="27"/>
  <c r="N309" i="27" s="1"/>
  <c r="M310" i="27"/>
  <c r="N310" i="27" s="1"/>
  <c r="M125" i="27"/>
  <c r="N125" i="27" s="1"/>
  <c r="M161" i="27"/>
  <c r="N161" i="27" s="1"/>
  <c r="M50" i="27"/>
  <c r="M186" i="27"/>
  <c r="N186" i="27" s="1"/>
  <c r="M182" i="27"/>
  <c r="N182" i="27" s="1"/>
  <c r="M180" i="27"/>
  <c r="N180" i="27" s="1"/>
  <c r="D85" i="32"/>
  <c r="C85" i="32"/>
  <c r="E85" i="32"/>
  <c r="I3" i="27"/>
  <c r="M3" i="27" s="1"/>
  <c r="N3" i="27" s="1"/>
  <c r="H85" i="32"/>
  <c r="I12" i="27"/>
  <c r="M12" i="27" s="1"/>
  <c r="N12" i="27" s="1"/>
  <c r="G7" i="27"/>
  <c r="M7" i="27" s="1"/>
  <c r="N7" i="27" s="1"/>
  <c r="I43" i="17"/>
  <c r="G284" i="27"/>
  <c r="M284" i="27" s="1"/>
  <c r="N284" i="27" s="1"/>
  <c r="I5" i="27"/>
  <c r="M5" i="27" s="1"/>
  <c r="N5" i="27" s="1"/>
  <c r="G85" i="32"/>
  <c r="G8" i="27"/>
  <c r="M8" i="27" s="1"/>
  <c r="N8" i="27" s="1"/>
  <c r="G136" i="27"/>
  <c r="M136" i="27" s="1"/>
  <c r="N136" i="27" s="1"/>
  <c r="E43" i="17"/>
  <c r="E134" i="27"/>
  <c r="G18" i="27"/>
  <c r="E245" i="27"/>
  <c r="G22" i="27"/>
  <c r="I13" i="27"/>
  <c r="M13" i="27" s="1"/>
  <c r="N13" i="27" s="1"/>
  <c r="E282" i="27"/>
  <c r="G21" i="27"/>
  <c r="M99" i="27"/>
  <c r="N99" i="27" s="1"/>
  <c r="H43" i="17"/>
  <c r="G247" i="27"/>
  <c r="M247" i="27" s="1"/>
  <c r="N247" i="27" s="1"/>
  <c r="G43" i="17"/>
  <c r="G210" i="27"/>
  <c r="M210" i="27" s="1"/>
  <c r="N210" i="27" s="1"/>
  <c r="G17" i="27"/>
  <c r="E97" i="27"/>
  <c r="G99" i="27"/>
  <c r="D43" i="17"/>
  <c r="G23" i="27"/>
  <c r="E319" i="27"/>
  <c r="E171" i="27"/>
  <c r="G19" i="27"/>
  <c r="C43" i="17"/>
  <c r="G62" i="27"/>
  <c r="M62" i="27" s="1"/>
  <c r="N62" i="27" s="1"/>
  <c r="I15" i="27"/>
  <c r="M15" i="27" s="1"/>
  <c r="N15" i="27" s="1"/>
  <c r="G20" i="27"/>
  <c r="E208" i="27"/>
  <c r="G172" i="27"/>
  <c r="M172" i="27" s="1"/>
  <c r="N172" i="27" s="1"/>
  <c r="F43" i="17"/>
  <c r="I4" i="27"/>
  <c r="M4" i="27" s="1"/>
  <c r="N4" i="27" s="1"/>
  <c r="I14" i="27"/>
  <c r="M14" i="27" s="1"/>
  <c r="N14" i="27" s="1"/>
  <c r="F85" i="32"/>
  <c r="G16" i="27"/>
  <c r="E60" i="27"/>
  <c r="G24" i="27"/>
  <c r="B43" i="17"/>
  <c r="M24" i="27"/>
  <c r="N24" i="27" s="1"/>
  <c r="C41" i="32"/>
  <c r="I11" i="27"/>
  <c r="M11" i="27" s="1"/>
  <c r="I2" i="27"/>
  <c r="M2" i="27" s="1"/>
  <c r="N2" i="27" s="1"/>
  <c r="E41" i="32"/>
  <c r="F41" i="32"/>
  <c r="H41" i="32" s="1"/>
  <c r="I10" i="27"/>
  <c r="M10" i="27" s="1"/>
  <c r="N10" i="27" s="1"/>
  <c r="N9" i="27"/>
  <c r="J85" i="32" l="1"/>
  <c r="G41" i="32"/>
  <c r="K85" i="32"/>
  <c r="I85" i="32"/>
  <c r="G97" i="27"/>
  <c r="M97" i="27" s="1"/>
  <c r="N97" i="27" s="1"/>
  <c r="I17" i="27"/>
  <c r="G171" i="27"/>
  <c r="M171" i="27" s="1"/>
  <c r="N171" i="27" s="1"/>
  <c r="I19" i="27"/>
  <c r="I21" i="27"/>
  <c r="M21" i="27" s="1"/>
  <c r="N21" i="27" s="1"/>
  <c r="G282" i="27"/>
  <c r="M282" i="27" s="1"/>
  <c r="N282" i="27" s="1"/>
  <c r="M19" i="27"/>
  <c r="N19" i="27" s="1"/>
  <c r="G134" i="27"/>
  <c r="M134" i="27" s="1"/>
  <c r="N134" i="27" s="1"/>
  <c r="I18" i="27"/>
  <c r="M18" i="27" s="1"/>
  <c r="N18" i="27" s="1"/>
  <c r="I23" i="27"/>
  <c r="M23" i="27" s="1"/>
  <c r="N23" i="27" s="1"/>
  <c r="G319" i="27"/>
  <c r="M319" i="27" s="1"/>
  <c r="N319" i="27" s="1"/>
  <c r="M17" i="27"/>
  <c r="N17" i="27" s="1"/>
  <c r="I22" i="27"/>
  <c r="M22" i="27" s="1"/>
  <c r="N22" i="27" s="1"/>
  <c r="G245" i="27"/>
  <c r="M245" i="27" s="1"/>
  <c r="N245" i="27" s="1"/>
  <c r="G208" i="27"/>
  <c r="M208" i="27" s="1"/>
  <c r="N208" i="27" s="1"/>
  <c r="I20" i="27"/>
  <c r="M20" i="27" s="1"/>
  <c r="N20" i="27" s="1"/>
  <c r="G60" i="27"/>
  <c r="M60" i="27" s="1"/>
  <c r="I16" i="27"/>
  <c r="M16" i="27" s="1"/>
  <c r="N11" i="27"/>
  <c r="N29" i="27" l="1"/>
  <c r="N50" i="27"/>
  <c r="N31" i="27"/>
  <c r="N35" i="27"/>
  <c r="N36" i="27"/>
  <c r="N59" i="27"/>
  <c r="N38" i="27"/>
  <c r="N33" i="27"/>
  <c r="N27" i="27"/>
  <c r="N43" i="27"/>
  <c r="N41" i="27"/>
  <c r="N32" i="27"/>
  <c r="N52" i="27"/>
  <c r="N58" i="27"/>
  <c r="N39" i="27"/>
  <c r="N51" i="27"/>
  <c r="N40" i="27"/>
  <c r="N53" i="27"/>
  <c r="N57" i="27"/>
  <c r="N49" i="27"/>
  <c r="N30" i="27"/>
  <c r="N48" i="27"/>
  <c r="N54" i="27"/>
  <c r="N34" i="27"/>
  <c r="N37" i="27"/>
  <c r="N47" i="27"/>
  <c r="N44" i="27"/>
  <c r="N56" i="27"/>
  <c r="N46" i="27"/>
  <c r="N42" i="27"/>
  <c r="N55" i="27"/>
  <c r="N45" i="27"/>
  <c r="N26" i="27"/>
  <c r="N25" i="27"/>
  <c r="N16" i="27"/>
  <c r="N28" i="27"/>
  <c r="P1" i="27"/>
  <c r="A2" i="28" s="1"/>
  <c r="N60" i="27"/>
  <c r="C2" i="28" l="1"/>
  <c r="E2" i="28"/>
  <c r="F2" i="28"/>
  <c r="H2" i="28"/>
  <c r="A3" i="28"/>
  <c r="H3" i="28" s="1"/>
  <c r="D2" i="28"/>
  <c r="G2" i="28"/>
  <c r="J2" i="28"/>
  <c r="I2" i="28"/>
  <c r="B2" i="28"/>
  <c r="K2" i="28"/>
  <c r="A4" i="28" l="1"/>
  <c r="D4" i="28" s="1"/>
  <c r="F3" i="28"/>
  <c r="G3" i="28"/>
  <c r="D3" i="28"/>
  <c r="J3" i="28"/>
  <c r="I3" i="28"/>
  <c r="K3" i="28"/>
  <c r="E3" i="28"/>
  <c r="C3" i="28"/>
  <c r="B3" i="28"/>
  <c r="F4" i="28" l="1"/>
  <c r="E4" i="28"/>
  <c r="H4" i="28"/>
  <c r="C4" i="28"/>
  <c r="A5" i="28"/>
  <c r="B5" i="28" s="1"/>
  <c r="K4" i="28"/>
  <c r="J4" i="28"/>
  <c r="I4" i="28"/>
  <c r="G4" i="28"/>
  <c r="B4" i="28"/>
  <c r="E5" i="28" l="1"/>
  <c r="K5" i="28"/>
  <c r="C5" i="28"/>
  <c r="J5" i="28"/>
  <c r="I5" i="28"/>
  <c r="D5" i="28"/>
  <c r="F5" i="28"/>
  <c r="H5" i="28"/>
  <c r="G5" i="28"/>
  <c r="A6" i="28"/>
  <c r="D6" i="28" s="1"/>
  <c r="B6" i="28" l="1"/>
  <c r="H6" i="28"/>
  <c r="A7" i="28"/>
  <c r="B7" i="28" s="1"/>
  <c r="K6" i="28"/>
  <c r="J6" i="28"/>
  <c r="G6" i="28"/>
  <c r="I6" i="28"/>
  <c r="F6" i="28"/>
  <c r="E6" i="28"/>
  <c r="C6" i="28"/>
  <c r="D7" i="28" l="1"/>
  <c r="H7" i="28"/>
  <c r="G7" i="28"/>
  <c r="F7" i="28"/>
  <c r="A8" i="28"/>
  <c r="G8" i="28" s="1"/>
  <c r="J7" i="28"/>
  <c r="I7" i="28"/>
  <c r="K7" i="28"/>
  <c r="C7" i="28"/>
  <c r="E7" i="28"/>
  <c r="A9" i="28" l="1"/>
  <c r="F9" i="28" s="1"/>
  <c r="J8" i="28"/>
  <c r="B8" i="28"/>
  <c r="D8" i="28"/>
  <c r="C8" i="28"/>
  <c r="F8" i="28"/>
  <c r="E8" i="28"/>
  <c r="K8" i="28"/>
  <c r="I8" i="28"/>
  <c r="H8" i="28"/>
  <c r="A10" i="28" l="1"/>
  <c r="B10" i="28" s="1"/>
  <c r="H9" i="28"/>
  <c r="B9" i="28"/>
  <c r="G9" i="28"/>
  <c r="D9" i="28"/>
  <c r="J9" i="28"/>
  <c r="I9" i="28"/>
  <c r="K9" i="28"/>
  <c r="E9" i="28"/>
  <c r="C9" i="28"/>
  <c r="K10" i="28" l="1"/>
  <c r="H10" i="28"/>
  <c r="J10" i="28"/>
  <c r="I10" i="28"/>
  <c r="F10" i="28"/>
  <c r="E10" i="28"/>
  <c r="C10" i="28"/>
  <c r="D10" i="28"/>
  <c r="G10" i="28"/>
  <c r="A11" i="28"/>
  <c r="A12" i="28" s="1"/>
  <c r="A13" i="28" s="1"/>
  <c r="K11" i="28" l="1"/>
  <c r="G11" i="28"/>
  <c r="C11" i="28"/>
  <c r="J11" i="28"/>
  <c r="I12" i="28"/>
  <c r="K12" i="28"/>
  <c r="D12" i="28"/>
  <c r="J12" i="28"/>
  <c r="I11" i="28"/>
  <c r="D11" i="28"/>
  <c r="B12" i="28"/>
  <c r="C12" i="28"/>
  <c r="E12" i="28"/>
  <c r="F12" i="28"/>
  <c r="B11" i="28"/>
  <c r="G12" i="28"/>
  <c r="H12" i="28"/>
  <c r="F11" i="28"/>
  <c r="E11" i="28"/>
  <c r="H11" i="28"/>
  <c r="G13" i="28"/>
  <c r="C13" i="28"/>
  <c r="B13" i="28"/>
  <c r="A14" i="28"/>
  <c r="K13" i="28"/>
  <c r="J13" i="28"/>
  <c r="H13" i="28"/>
  <c r="F13" i="28"/>
  <c r="E13" i="28"/>
  <c r="I13" i="28"/>
  <c r="D13" i="28"/>
  <c r="A15" i="28" l="1"/>
  <c r="K14" i="28"/>
  <c r="J14" i="28"/>
  <c r="I14" i="28"/>
  <c r="H14" i="28"/>
  <c r="G14" i="28"/>
  <c r="E14" i="28"/>
  <c r="D14" i="28"/>
  <c r="C14" i="28"/>
  <c r="F14" i="28"/>
  <c r="B14" i="28"/>
  <c r="E15" i="28" l="1"/>
  <c r="B15" i="28"/>
  <c r="I15" i="28"/>
  <c r="H15" i="28"/>
  <c r="G15" i="28"/>
  <c r="F15" i="28"/>
  <c r="D15" i="28"/>
  <c r="A16" i="28"/>
  <c r="K15" i="28"/>
  <c r="C15" i="28"/>
  <c r="J15" i="28"/>
  <c r="A17" i="28" l="1"/>
  <c r="K16" i="28"/>
  <c r="J16" i="28"/>
  <c r="I16" i="28"/>
  <c r="H16" i="28"/>
  <c r="G16" i="28"/>
  <c r="E16" i="28"/>
  <c r="D16" i="28"/>
  <c r="B16" i="28"/>
  <c r="F16" i="28"/>
  <c r="C16" i="28"/>
  <c r="C17" i="28" l="1"/>
  <c r="E17" i="28"/>
  <c r="D17" i="28"/>
  <c r="B17" i="28"/>
  <c r="A18" i="28"/>
  <c r="J17" i="28"/>
  <c r="I17" i="28"/>
  <c r="H17" i="28"/>
  <c r="F17" i="28"/>
  <c r="K17" i="28"/>
  <c r="G17" i="28"/>
  <c r="A19" i="28" l="1"/>
  <c r="K18" i="28"/>
  <c r="J18" i="28"/>
  <c r="I18" i="28"/>
  <c r="H18" i="28"/>
  <c r="G18" i="28"/>
  <c r="E18" i="28"/>
  <c r="D18" i="28"/>
  <c r="C18" i="28"/>
  <c r="F18" i="28"/>
  <c r="B18" i="28"/>
  <c r="G19" i="28" l="1"/>
  <c r="F19" i="28"/>
  <c r="E19" i="28"/>
  <c r="D19" i="28"/>
  <c r="C19" i="28"/>
  <c r="B19" i="28"/>
  <c r="H19" i="28"/>
  <c r="A20" i="28"/>
  <c r="K19" i="28"/>
  <c r="I19" i="28"/>
  <c r="J19" i="28"/>
  <c r="J20" i="28" l="1"/>
  <c r="K20" i="28"/>
  <c r="I20" i="28"/>
  <c r="H20" i="28"/>
  <c r="A21" i="28"/>
  <c r="G20" i="28"/>
  <c r="F20" i="28"/>
  <c r="D20" i="28"/>
  <c r="C20" i="28"/>
  <c r="B20" i="28"/>
  <c r="E20" i="28"/>
  <c r="I21" i="28" l="1"/>
  <c r="H21" i="28"/>
  <c r="G21" i="28"/>
  <c r="F21" i="28"/>
  <c r="E21" i="28"/>
  <c r="D21" i="28"/>
  <c r="C21" i="28"/>
  <c r="B21" i="28"/>
  <c r="A22" i="28"/>
  <c r="J21" i="28"/>
  <c r="K21" i="28"/>
  <c r="H22" i="28" l="1"/>
  <c r="J22" i="28"/>
  <c r="I22" i="28"/>
  <c r="G22" i="28"/>
  <c r="A23" i="28"/>
  <c r="K22" i="28"/>
  <c r="E22" i="28"/>
  <c r="D22" i="28"/>
  <c r="C22" i="28"/>
  <c r="F22" i="28"/>
  <c r="B22" i="28"/>
  <c r="K23" i="28" l="1"/>
  <c r="J23" i="28"/>
  <c r="I23" i="28"/>
  <c r="H23" i="28"/>
  <c r="G23" i="28"/>
  <c r="F23" i="28"/>
  <c r="E23" i="28"/>
  <c r="D23" i="28"/>
  <c r="C23" i="28"/>
  <c r="B23" i="28"/>
  <c r="A24" i="28"/>
  <c r="F24" i="28" l="1"/>
  <c r="I24" i="28"/>
  <c r="H24" i="28"/>
  <c r="G24" i="28"/>
  <c r="A25" i="28"/>
  <c r="K24" i="28"/>
  <c r="J24" i="28"/>
  <c r="E24" i="28"/>
  <c r="C24" i="28"/>
  <c r="B24" i="28"/>
  <c r="D24" i="28"/>
  <c r="A26" i="28" l="1"/>
  <c r="K25" i="28"/>
  <c r="J25" i="28"/>
  <c r="I25" i="28"/>
  <c r="H25" i="28"/>
  <c r="G25" i="28"/>
  <c r="F25" i="28"/>
  <c r="E25" i="28"/>
  <c r="C25" i="28"/>
  <c r="B25" i="28"/>
  <c r="D25" i="28"/>
  <c r="D26" i="28" l="1"/>
  <c r="H26" i="28"/>
  <c r="G26" i="28"/>
  <c r="F26" i="28"/>
  <c r="B26" i="28"/>
  <c r="K26" i="28"/>
  <c r="J26" i="28"/>
  <c r="E26" i="28"/>
  <c r="C26" i="28"/>
  <c r="A27" i="28"/>
  <c r="I26" i="28"/>
  <c r="A28" i="28" l="1"/>
  <c r="K27" i="28"/>
  <c r="J27" i="28"/>
  <c r="I27" i="28"/>
  <c r="H27" i="28"/>
  <c r="G27" i="28"/>
  <c r="E27" i="28"/>
  <c r="D27" i="28"/>
  <c r="C27" i="28"/>
  <c r="F27" i="28"/>
  <c r="B27" i="28"/>
  <c r="B28" i="28" l="1"/>
  <c r="G28" i="28"/>
  <c r="F28" i="28"/>
  <c r="E28" i="28"/>
  <c r="H28" i="28"/>
  <c r="D28" i="28"/>
  <c r="C28" i="28"/>
  <c r="A29" i="28"/>
  <c r="J28" i="28"/>
  <c r="I28" i="28"/>
  <c r="K28" i="28"/>
  <c r="K29" i="28" l="1"/>
  <c r="A30" i="28"/>
  <c r="J29" i="28"/>
  <c r="I29" i="28"/>
  <c r="H29" i="28"/>
  <c r="G29" i="28"/>
  <c r="F29" i="28"/>
  <c r="D29" i="28"/>
  <c r="C29" i="28"/>
  <c r="B29" i="28"/>
  <c r="E29" i="28"/>
  <c r="F30" i="28" l="1"/>
  <c r="E30" i="28"/>
  <c r="D30" i="28"/>
  <c r="J30" i="28"/>
  <c r="I30" i="28"/>
  <c r="H30" i="28"/>
  <c r="C30" i="28"/>
  <c r="B30" i="28"/>
  <c r="A31" i="28"/>
  <c r="K30" i="28"/>
  <c r="G30" i="28"/>
  <c r="I31" i="28" l="1"/>
  <c r="A32" i="28"/>
  <c r="K31" i="28"/>
  <c r="J31" i="28"/>
  <c r="H31" i="28"/>
  <c r="G31" i="28"/>
  <c r="F31" i="28"/>
  <c r="E31" i="28"/>
  <c r="C31" i="28"/>
  <c r="B31" i="28"/>
  <c r="D31" i="28"/>
  <c r="E32" i="28" l="1"/>
  <c r="D32" i="28"/>
  <c r="C32" i="28"/>
  <c r="A33" i="28"/>
  <c r="K32" i="28"/>
  <c r="J32" i="28"/>
  <c r="I32" i="28"/>
  <c r="H32" i="28"/>
  <c r="G32" i="28"/>
  <c r="B32" i="28"/>
  <c r="F32" i="28"/>
  <c r="G33" i="28" l="1"/>
  <c r="A34" i="28"/>
  <c r="K33" i="28"/>
  <c r="J33" i="28"/>
  <c r="I33" i="28"/>
  <c r="H33" i="28"/>
  <c r="F33" i="28"/>
  <c r="E33" i="28"/>
  <c r="D33" i="28"/>
  <c r="B33" i="28"/>
  <c r="C33" i="28"/>
  <c r="D34" i="28" l="1"/>
  <c r="C34" i="28"/>
  <c r="B34" i="28"/>
  <c r="A35" i="28"/>
  <c r="K34" i="28"/>
  <c r="J34" i="28"/>
  <c r="I34" i="28"/>
  <c r="H34" i="28"/>
  <c r="G34" i="28"/>
  <c r="E34" i="28"/>
  <c r="F34" i="28"/>
  <c r="E35" i="28" l="1"/>
  <c r="A36" i="28"/>
  <c r="C35" i="28"/>
  <c r="B35" i="28"/>
  <c r="K35" i="28"/>
  <c r="J35" i="28"/>
  <c r="I35" i="28"/>
  <c r="H35" i="28"/>
  <c r="F35" i="28"/>
  <c r="D35" i="28"/>
  <c r="G35" i="28"/>
  <c r="C36" i="28" l="1"/>
  <c r="B36" i="28"/>
  <c r="A37" i="28"/>
  <c r="K36" i="28"/>
  <c r="J36" i="28"/>
  <c r="I36" i="28"/>
  <c r="H36" i="28"/>
  <c r="G36" i="28"/>
  <c r="E36" i="28"/>
  <c r="D36" i="28"/>
  <c r="F36" i="28"/>
  <c r="C37" i="28" l="1"/>
  <c r="A38" i="28"/>
  <c r="K37" i="28"/>
  <c r="F37" i="28"/>
  <c r="E37" i="28"/>
  <c r="D37" i="28"/>
  <c r="B37" i="28"/>
  <c r="J37" i="28"/>
  <c r="H37" i="28"/>
  <c r="G37" i="28"/>
  <c r="I37" i="28"/>
  <c r="A39" i="28" l="1"/>
  <c r="B38" i="28"/>
  <c r="K38" i="28"/>
  <c r="D38" i="28"/>
  <c r="C38" i="28"/>
  <c r="J38" i="28"/>
  <c r="I38" i="28"/>
  <c r="H38" i="28"/>
  <c r="G38" i="28"/>
  <c r="E38" i="28"/>
  <c r="F38" i="28"/>
  <c r="A40" i="28" l="1"/>
  <c r="K39" i="28"/>
  <c r="J39" i="28"/>
  <c r="H39" i="28"/>
  <c r="G39" i="28"/>
  <c r="F39" i="28"/>
  <c r="D39" i="28"/>
  <c r="C39" i="28"/>
  <c r="B39" i="28"/>
  <c r="E39" i="28"/>
  <c r="I39" i="28"/>
  <c r="J40" i="28" l="1"/>
  <c r="A41" i="28"/>
  <c r="K40" i="28"/>
  <c r="I40" i="28"/>
  <c r="H40" i="28"/>
  <c r="G40" i="28"/>
  <c r="F40" i="28"/>
  <c r="E40" i="28"/>
  <c r="C40" i="28"/>
  <c r="B40" i="28"/>
  <c r="D40" i="28"/>
  <c r="K41" i="28" l="1"/>
  <c r="J41" i="28"/>
  <c r="I41" i="28"/>
  <c r="A42" i="28"/>
  <c r="H41" i="28"/>
  <c r="G41" i="28"/>
  <c r="F41" i="28"/>
  <c r="E41" i="28"/>
  <c r="C41" i="28"/>
  <c r="B41" i="28"/>
  <c r="D41" i="28"/>
  <c r="H42" i="28" l="1"/>
  <c r="B42" i="28"/>
  <c r="D42" i="28"/>
  <c r="C42" i="28"/>
  <c r="A43" i="28"/>
  <c r="K42" i="28"/>
  <c r="J42" i="28"/>
  <c r="I42" i="28"/>
  <c r="G42" i="28"/>
  <c r="F42" i="28"/>
  <c r="E42" i="28"/>
  <c r="J43" i="28" l="1"/>
  <c r="I43" i="28"/>
  <c r="H43" i="28"/>
  <c r="A44" i="28"/>
  <c r="K43" i="28"/>
  <c r="G43" i="28"/>
  <c r="F43" i="28"/>
  <c r="E43" i="28"/>
  <c r="D43" i="28"/>
  <c r="B43" i="28"/>
  <c r="C43" i="28"/>
  <c r="F44" i="28" l="1"/>
  <c r="D44" i="28"/>
  <c r="C44" i="28"/>
  <c r="B44" i="28"/>
  <c r="A45" i="28"/>
  <c r="K44" i="28"/>
  <c r="J44" i="28"/>
  <c r="I44" i="28"/>
  <c r="G44" i="28"/>
  <c r="E44" i="28"/>
  <c r="H44" i="28"/>
  <c r="I45" i="28" l="1"/>
  <c r="H45" i="28"/>
  <c r="G45" i="28"/>
  <c r="A46" i="28"/>
  <c r="K45" i="28"/>
  <c r="J45" i="28"/>
  <c r="D45" i="28"/>
  <c r="C45" i="28"/>
  <c r="B45" i="28"/>
  <c r="E45" i="28"/>
  <c r="F45" i="28"/>
  <c r="D46" i="28" l="1"/>
  <c r="G46" i="28"/>
  <c r="F46" i="28"/>
  <c r="E46" i="28"/>
  <c r="C46" i="28"/>
  <c r="B46" i="28"/>
  <c r="A47" i="28"/>
  <c r="K46" i="28"/>
  <c r="J46" i="28"/>
  <c r="H46" i="28"/>
  <c r="I46" i="28"/>
  <c r="H47" i="28" l="1"/>
  <c r="G47" i="28"/>
  <c r="F47" i="28"/>
  <c r="A48" i="28"/>
  <c r="K47" i="28"/>
  <c r="J47" i="28"/>
  <c r="I47" i="28"/>
  <c r="E47" i="28"/>
  <c r="C47" i="28"/>
  <c r="B47" i="28"/>
  <c r="D47" i="28"/>
  <c r="B48" i="28" l="1"/>
  <c r="I48" i="28"/>
  <c r="H48" i="28"/>
  <c r="G48" i="28"/>
  <c r="F48" i="28"/>
  <c r="E48" i="28"/>
  <c r="D48" i="28"/>
  <c r="C48" i="28"/>
  <c r="A49" i="28"/>
  <c r="J48" i="28"/>
  <c r="K48" i="28"/>
  <c r="K49" i="28" l="1"/>
  <c r="G49" i="28"/>
  <c r="F49" i="28"/>
  <c r="E49" i="28"/>
  <c r="D49" i="28"/>
  <c r="C49" i="28"/>
  <c r="B49" i="28"/>
  <c r="A50" i="28"/>
  <c r="J49" i="28"/>
  <c r="H49" i="28"/>
  <c r="I49" i="28"/>
  <c r="K50" i="28" l="1"/>
  <c r="J50" i="28"/>
  <c r="I50" i="28"/>
  <c r="H50" i="28"/>
  <c r="G50" i="28"/>
  <c r="F50" i="28"/>
  <c r="D50" i="28"/>
  <c r="A51" i="28"/>
  <c r="C50" i="28"/>
  <c r="B50" i="28"/>
  <c r="E50" i="28"/>
  <c r="I51" i="28" l="1"/>
  <c r="F51" i="28"/>
  <c r="E51" i="28"/>
  <c r="D51" i="28"/>
  <c r="A52" i="28"/>
  <c r="K51" i="28"/>
  <c r="J51" i="28"/>
  <c r="G51" i="28"/>
  <c r="C51" i="28"/>
  <c r="B51" i="28"/>
  <c r="H51" i="28"/>
  <c r="C52" i="28" l="1"/>
  <c r="A53" i="28"/>
  <c r="K52" i="28"/>
  <c r="J52" i="28"/>
  <c r="I52" i="28"/>
  <c r="H52" i="28"/>
  <c r="F52" i="28"/>
  <c r="E52" i="28"/>
  <c r="D52" i="28"/>
  <c r="G52" i="28"/>
  <c r="B52" i="28"/>
  <c r="A54" i="28" l="1"/>
  <c r="H53" i="28"/>
  <c r="F53" i="28"/>
  <c r="E53" i="28"/>
  <c r="D53" i="28"/>
  <c r="C53" i="28"/>
  <c r="B53" i="28"/>
  <c r="I53" i="28"/>
  <c r="G53" i="28"/>
  <c r="J53" i="28"/>
  <c r="K53" i="28"/>
  <c r="A55" i="28" l="1"/>
  <c r="K54" i="28"/>
  <c r="J54" i="28"/>
  <c r="I54" i="28"/>
  <c r="H54" i="28"/>
  <c r="G54" i="28"/>
  <c r="F54" i="28"/>
  <c r="D54" i="28"/>
  <c r="C54" i="28"/>
  <c r="B54" i="28"/>
  <c r="E54" i="28"/>
  <c r="J55" i="28" l="1"/>
  <c r="G55" i="28"/>
  <c r="F55" i="28"/>
  <c r="E55" i="28"/>
  <c r="D55" i="28"/>
  <c r="K55" i="28"/>
  <c r="I55" i="28"/>
  <c r="H55" i="28"/>
  <c r="B55" i="28"/>
  <c r="A56" i="28"/>
  <c r="C55" i="28"/>
  <c r="J56" i="28" l="1"/>
  <c r="I56" i="28"/>
  <c r="H56" i="28"/>
  <c r="G56" i="28"/>
  <c r="F56" i="28"/>
  <c r="E56" i="28"/>
  <c r="C56" i="28"/>
  <c r="B56" i="28"/>
  <c r="A57" i="28"/>
  <c r="D56" i="28"/>
  <c r="K56" i="28"/>
  <c r="H57" i="28" l="1"/>
  <c r="F57" i="28"/>
  <c r="G57" i="28"/>
  <c r="E57" i="28"/>
  <c r="D57" i="28"/>
  <c r="A58" i="28"/>
  <c r="K57" i="28"/>
  <c r="J57" i="28"/>
  <c r="C57" i="28"/>
  <c r="B57" i="28"/>
  <c r="I57" i="28"/>
  <c r="C58" i="28" l="1"/>
  <c r="B58" i="28"/>
  <c r="A59" i="28"/>
  <c r="K58" i="28"/>
  <c r="J58" i="28"/>
  <c r="I58" i="28"/>
  <c r="H58" i="28"/>
  <c r="G58" i="28"/>
  <c r="F58" i="28"/>
  <c r="D58" i="28"/>
  <c r="E58" i="28"/>
  <c r="F59" i="28" l="1"/>
  <c r="E59" i="28"/>
  <c r="H59" i="28"/>
  <c r="G59" i="28"/>
  <c r="D59" i="28"/>
  <c r="A60" i="28"/>
  <c r="K59" i="28"/>
  <c r="I59" i="28"/>
  <c r="C59" i="28"/>
  <c r="B59" i="28"/>
  <c r="J59" i="28"/>
  <c r="F60" i="28" l="1"/>
  <c r="E60" i="28"/>
  <c r="D60" i="28"/>
  <c r="C60" i="28"/>
  <c r="B60" i="28"/>
  <c r="A61" i="28"/>
  <c r="K60" i="28"/>
  <c r="J60" i="28"/>
  <c r="H60" i="28"/>
  <c r="G60" i="28"/>
  <c r="I60" i="28"/>
  <c r="D61" i="28" l="1"/>
  <c r="E61" i="28"/>
  <c r="H61" i="28"/>
  <c r="G61" i="28"/>
  <c r="F61" i="28"/>
  <c r="A62" i="28"/>
  <c r="K61" i="28"/>
  <c r="J61" i="28"/>
  <c r="I61" i="28"/>
  <c r="B61" i="28"/>
  <c r="C61" i="28"/>
  <c r="I62" i="28" l="1"/>
  <c r="H62" i="28"/>
  <c r="G62" i="28"/>
  <c r="F62" i="28"/>
  <c r="E62" i="28"/>
  <c r="D62" i="28"/>
  <c r="C62" i="28"/>
  <c r="B62" i="28"/>
  <c r="A63" i="28"/>
  <c r="J62" i="28"/>
  <c r="K62" i="28"/>
  <c r="B63" i="28" l="1"/>
  <c r="D63" i="28"/>
  <c r="H63" i="28"/>
  <c r="G63" i="28"/>
  <c r="F63" i="28"/>
  <c r="A64" i="28"/>
  <c r="K63" i="28"/>
  <c r="J63" i="28"/>
  <c r="I63" i="28"/>
  <c r="C63" i="28"/>
  <c r="E63" i="28"/>
  <c r="K64" i="28" l="1"/>
  <c r="A65" i="28"/>
  <c r="J64" i="28"/>
  <c r="I64" i="28"/>
  <c r="H64" i="28"/>
  <c r="G64" i="28"/>
  <c r="F64" i="28"/>
  <c r="D64" i="28"/>
  <c r="C64" i="28"/>
  <c r="B64" i="28"/>
  <c r="E64" i="28"/>
  <c r="C65" i="28" l="1"/>
  <c r="H65" i="28"/>
  <c r="G65" i="28"/>
  <c r="F65" i="28"/>
  <c r="B65" i="28"/>
  <c r="E65" i="28"/>
  <c r="A66" i="28"/>
  <c r="K65" i="28"/>
  <c r="J65" i="28"/>
  <c r="D65" i="28"/>
  <c r="I65" i="28"/>
  <c r="I66" i="28" l="1"/>
  <c r="A67" i="28"/>
  <c r="K66" i="28"/>
  <c r="J66" i="28"/>
  <c r="H66" i="28"/>
  <c r="G66" i="28"/>
  <c r="F66" i="28"/>
  <c r="E66" i="28"/>
  <c r="C66" i="28"/>
  <c r="B66" i="28"/>
  <c r="D66" i="28"/>
  <c r="B67" i="28" l="1"/>
  <c r="H67" i="28"/>
  <c r="G67" i="28"/>
  <c r="F67" i="28"/>
  <c r="I67" i="28"/>
  <c r="E67" i="28"/>
  <c r="D67" i="28"/>
  <c r="C67" i="28"/>
  <c r="A68" i="28"/>
  <c r="J67" i="28"/>
  <c r="K67" i="28"/>
  <c r="G68" i="28" l="1"/>
  <c r="A69" i="28"/>
  <c r="I68" i="28"/>
  <c r="H68" i="28"/>
  <c r="F68" i="28"/>
  <c r="E68" i="28"/>
  <c r="D68" i="28"/>
  <c r="C68" i="28"/>
  <c r="B68" i="28"/>
  <c r="K68" i="28"/>
  <c r="J68" i="28"/>
  <c r="H69" i="28" l="1"/>
  <c r="G69" i="28"/>
  <c r="F69" i="28"/>
  <c r="A70" i="28"/>
  <c r="K69" i="28"/>
  <c r="J69" i="28"/>
  <c r="I69" i="28"/>
  <c r="E69" i="28"/>
  <c r="D69" i="28"/>
  <c r="B69" i="28"/>
  <c r="C69" i="28"/>
  <c r="E70" i="28" l="1"/>
  <c r="K70" i="28"/>
  <c r="A71" i="28"/>
  <c r="J70" i="28"/>
  <c r="I70" i="28"/>
  <c r="H70" i="28"/>
  <c r="G70" i="28"/>
  <c r="D70" i="28"/>
  <c r="C70" i="28"/>
  <c r="B70" i="28"/>
  <c r="F70" i="28"/>
  <c r="H71" i="28" l="1"/>
  <c r="G71" i="28"/>
  <c r="F71" i="28"/>
  <c r="A72" i="28"/>
  <c r="K71" i="28"/>
  <c r="J71" i="28"/>
  <c r="I71" i="28"/>
  <c r="E71" i="28"/>
  <c r="C71" i="28"/>
  <c r="B71" i="28"/>
  <c r="D71" i="28"/>
  <c r="C72" i="28" l="1"/>
  <c r="J72" i="28"/>
  <c r="E72" i="28"/>
  <c r="D72" i="28"/>
  <c r="B72" i="28"/>
  <c r="A73" i="28"/>
  <c r="K72" i="28"/>
  <c r="I72" i="28"/>
  <c r="H72" i="28"/>
  <c r="F72" i="28"/>
  <c r="G72" i="28"/>
  <c r="A74" i="28" l="1"/>
  <c r="H73" i="28"/>
  <c r="G73" i="28"/>
  <c r="F73" i="28"/>
  <c r="K73" i="28"/>
  <c r="J73" i="28"/>
  <c r="I73" i="28"/>
  <c r="E73" i="28"/>
  <c r="D73" i="28"/>
  <c r="B73" i="28"/>
  <c r="C73" i="28"/>
  <c r="I74" i="28" l="1"/>
  <c r="H74" i="28"/>
  <c r="G74" i="28"/>
  <c r="F74" i="28"/>
  <c r="E74" i="28"/>
  <c r="D74" i="28"/>
  <c r="C74" i="28"/>
  <c r="B74" i="28"/>
  <c r="A75" i="28"/>
  <c r="J74" i="28"/>
  <c r="K74" i="28"/>
  <c r="J75" i="28" l="1"/>
  <c r="H75" i="28"/>
  <c r="G75" i="28"/>
  <c r="F75" i="28"/>
  <c r="A76" i="28"/>
  <c r="K75" i="28"/>
  <c r="I75" i="28"/>
  <c r="E75" i="28"/>
  <c r="C75" i="28"/>
  <c r="B75" i="28"/>
  <c r="D75" i="28"/>
  <c r="H76" i="28" l="1"/>
  <c r="A77" i="28"/>
  <c r="K76" i="28"/>
  <c r="J76" i="28"/>
  <c r="I76" i="28"/>
  <c r="G76" i="28"/>
  <c r="F76" i="28"/>
  <c r="E76" i="28"/>
  <c r="C76" i="28"/>
  <c r="D76" i="28"/>
  <c r="B76" i="28"/>
  <c r="H77" i="28" l="1"/>
  <c r="I77" i="28"/>
  <c r="G77" i="28"/>
  <c r="F77" i="28"/>
  <c r="C77" i="28"/>
  <c r="B77" i="28"/>
  <c r="A78" i="28"/>
  <c r="K77" i="28"/>
  <c r="E77" i="28"/>
  <c r="D77" i="28"/>
  <c r="J77" i="28"/>
  <c r="G78" i="28" l="1"/>
  <c r="A79" i="28"/>
  <c r="K78" i="28"/>
  <c r="J78" i="28"/>
  <c r="I78" i="28"/>
  <c r="H78" i="28"/>
  <c r="F78" i="28"/>
  <c r="E78" i="28"/>
  <c r="D78" i="28"/>
  <c r="B78" i="28"/>
  <c r="C78" i="28"/>
  <c r="F79" i="28" l="1"/>
  <c r="I79" i="28"/>
  <c r="H79" i="28"/>
  <c r="G79" i="28"/>
  <c r="D79" i="28"/>
  <c r="C79" i="28"/>
  <c r="B79" i="28"/>
  <c r="A80" i="28"/>
  <c r="J79" i="28"/>
  <c r="E79" i="28"/>
  <c r="K79" i="28"/>
  <c r="F80" i="28" l="1"/>
  <c r="A81" i="28"/>
  <c r="K80" i="28"/>
  <c r="H80" i="28"/>
  <c r="G80" i="28"/>
  <c r="E80" i="28"/>
  <c r="D80" i="28"/>
  <c r="C80" i="28"/>
  <c r="B80" i="28"/>
  <c r="J80" i="28"/>
  <c r="I80" i="28"/>
  <c r="D81" i="28" l="1"/>
  <c r="I81" i="28"/>
  <c r="H81" i="28"/>
  <c r="G81" i="28"/>
  <c r="K81" i="28"/>
  <c r="J81" i="28"/>
  <c r="E81" i="28"/>
  <c r="C81" i="28"/>
  <c r="B81" i="28"/>
  <c r="F81" i="28"/>
  <c r="A82" i="28"/>
  <c r="E82" i="28" l="1"/>
  <c r="A83" i="28"/>
  <c r="K82" i="28"/>
  <c r="J82" i="28"/>
  <c r="I82" i="28"/>
  <c r="H82" i="28"/>
  <c r="G82" i="28"/>
  <c r="F82" i="28"/>
  <c r="D82" i="28"/>
  <c r="B82" i="28"/>
  <c r="C82" i="28"/>
  <c r="B83" i="28" l="1"/>
  <c r="I83" i="28"/>
  <c r="H83" i="28"/>
  <c r="G83" i="28"/>
  <c r="A84" i="28"/>
  <c r="K83" i="28"/>
  <c r="J83" i="28"/>
  <c r="F83" i="28"/>
  <c r="E83" i="28"/>
  <c r="C83" i="28"/>
  <c r="D83" i="28"/>
  <c r="K84" i="28" l="1"/>
  <c r="D84" i="28"/>
  <c r="C84" i="28"/>
  <c r="B84" i="28"/>
  <c r="J84" i="28"/>
  <c r="I84" i="28"/>
  <c r="H84" i="28"/>
  <c r="G84" i="28"/>
  <c r="F84" i="28"/>
  <c r="A85" i="28"/>
  <c r="E84" i="28"/>
  <c r="I85" i="28" l="1"/>
  <c r="H85" i="28"/>
  <c r="G85" i="28"/>
  <c r="A86" i="28"/>
  <c r="K85" i="28"/>
  <c r="J85" i="28"/>
  <c r="F85" i="28"/>
  <c r="E85" i="28"/>
  <c r="D85" i="28"/>
  <c r="B85" i="28"/>
  <c r="C85" i="28"/>
  <c r="I86" i="28" l="1"/>
  <c r="C86" i="28"/>
  <c r="G86" i="28"/>
  <c r="F86" i="28"/>
  <c r="E86" i="28"/>
  <c r="D86" i="28"/>
  <c r="B86" i="28"/>
  <c r="A87" i="28"/>
  <c r="K86" i="28"/>
  <c r="H86" i="28"/>
  <c r="J86" i="28"/>
  <c r="A88" i="28" l="1"/>
  <c r="I87" i="28"/>
  <c r="H87" i="28"/>
  <c r="G87" i="28"/>
  <c r="K87" i="28"/>
  <c r="J87" i="28"/>
  <c r="F87" i="28"/>
  <c r="E87" i="28"/>
  <c r="D87" i="28"/>
  <c r="B87" i="28"/>
  <c r="C87" i="28"/>
  <c r="G88" i="28" l="1"/>
  <c r="B88" i="28"/>
  <c r="A89" i="28"/>
  <c r="K88" i="28"/>
  <c r="J88" i="28"/>
  <c r="I88" i="28"/>
  <c r="H88" i="28"/>
  <c r="F88" i="28"/>
  <c r="D88" i="28"/>
  <c r="C88" i="28"/>
  <c r="E88" i="28"/>
  <c r="A90" i="28" l="1"/>
  <c r="K89" i="28"/>
  <c r="H89" i="28"/>
  <c r="B89" i="28"/>
  <c r="E89" i="28"/>
  <c r="J89" i="28"/>
  <c r="C89" i="28"/>
  <c r="F89" i="28"/>
  <c r="D89" i="28"/>
  <c r="I89" i="28"/>
  <c r="G89" i="28"/>
  <c r="E90" i="28" l="1"/>
  <c r="A91" i="28"/>
  <c r="K90" i="28"/>
  <c r="J90" i="28"/>
  <c r="I90" i="28"/>
  <c r="H90" i="28"/>
  <c r="F90" i="28"/>
  <c r="D90" i="28"/>
  <c r="C90" i="28"/>
  <c r="G90" i="28"/>
  <c r="B90" i="28"/>
  <c r="K91" i="28" l="1"/>
  <c r="J91" i="28"/>
  <c r="A92" i="28"/>
  <c r="I91" i="28"/>
  <c r="D91" i="28"/>
  <c r="C91" i="28"/>
  <c r="H91" i="28"/>
  <c r="F91" i="28"/>
  <c r="E91" i="28"/>
  <c r="B91" i="28"/>
  <c r="G91" i="28"/>
  <c r="C92" i="28" l="1"/>
  <c r="B92" i="28"/>
  <c r="J92" i="28"/>
  <c r="I92" i="28"/>
  <c r="H92" i="28"/>
  <c r="G92" i="28"/>
  <c r="E92" i="28"/>
  <c r="D92" i="28"/>
  <c r="A93" i="28"/>
  <c r="F92" i="28"/>
  <c r="K92" i="28"/>
  <c r="A94" i="28" l="1"/>
  <c r="G93" i="28"/>
  <c r="D93" i="28"/>
  <c r="B93" i="28"/>
  <c r="J93" i="28"/>
  <c r="I93" i="28"/>
  <c r="K93" i="28"/>
  <c r="H93" i="28"/>
  <c r="F93" i="28"/>
  <c r="E93" i="28"/>
  <c r="C93" i="28"/>
  <c r="D94" i="28" l="1"/>
  <c r="C94" i="28"/>
  <c r="B94" i="28"/>
  <c r="A95" i="28"/>
  <c r="K94" i="28"/>
  <c r="J94" i="28"/>
  <c r="I94" i="28"/>
  <c r="G94" i="28"/>
  <c r="F94" i="28"/>
  <c r="E94" i="28"/>
  <c r="H94" i="28"/>
  <c r="J95" i="28" l="1"/>
  <c r="I95" i="28"/>
  <c r="H95" i="28"/>
  <c r="A96" i="28"/>
  <c r="K95" i="28"/>
  <c r="G95" i="28"/>
  <c r="F95" i="28"/>
  <c r="E95" i="28"/>
  <c r="C95" i="28"/>
  <c r="B95" i="28"/>
  <c r="D95" i="28"/>
  <c r="E96" i="28" l="1"/>
  <c r="D96" i="28"/>
  <c r="C96" i="28"/>
  <c r="H96" i="28"/>
  <c r="G96" i="28"/>
  <c r="B96" i="28"/>
  <c r="A97" i="28"/>
  <c r="K96" i="28"/>
  <c r="I96" i="28"/>
  <c r="F96" i="28"/>
  <c r="J96" i="28"/>
  <c r="H97" i="28" l="1"/>
  <c r="I97" i="28"/>
  <c r="G97" i="28"/>
  <c r="C97" i="28"/>
  <c r="B97" i="28"/>
  <c r="A98" i="28"/>
  <c r="K97" i="28"/>
  <c r="F97" i="28"/>
  <c r="E97" i="28"/>
  <c r="D97" i="28"/>
  <c r="J97" i="28"/>
  <c r="F98" i="28" l="1"/>
  <c r="E98" i="28"/>
  <c r="D98" i="28"/>
  <c r="A99" i="28"/>
  <c r="K98" i="28"/>
  <c r="J98" i="28"/>
  <c r="I98" i="28"/>
  <c r="G98" i="28"/>
  <c r="C98" i="28"/>
  <c r="B98" i="28"/>
  <c r="H98" i="28"/>
  <c r="F99" i="28" l="1"/>
  <c r="H99" i="28"/>
  <c r="G99" i="28"/>
  <c r="A100" i="28"/>
  <c r="K99" i="28"/>
  <c r="J99" i="28"/>
  <c r="I99" i="28"/>
  <c r="E99" i="28"/>
  <c r="C99" i="28"/>
  <c r="B99" i="28"/>
  <c r="D99" i="28"/>
  <c r="G100" i="28" l="1"/>
  <c r="F100" i="28"/>
  <c r="E100" i="28"/>
  <c r="A101" i="28"/>
  <c r="K100" i="28"/>
  <c r="J100" i="28"/>
  <c r="I100" i="28"/>
  <c r="H100" i="28"/>
  <c r="D100" i="28"/>
  <c r="B100" i="28"/>
  <c r="C100" i="28"/>
  <c r="D101" i="28" l="1"/>
  <c r="G101" i="28"/>
  <c r="F101" i="28"/>
  <c r="H101" i="28"/>
  <c r="E101" i="28"/>
  <c r="C101" i="28"/>
  <c r="J101" i="28"/>
  <c r="I101" i="28"/>
  <c r="A102" i="28"/>
  <c r="B101" i="28"/>
  <c r="K101" i="28"/>
  <c r="H102" i="28" l="1"/>
  <c r="G102" i="28"/>
  <c r="F102" i="28"/>
  <c r="A103" i="28"/>
  <c r="K102" i="28"/>
  <c r="J102" i="28"/>
  <c r="I102" i="28"/>
  <c r="E102" i="28"/>
  <c r="D102" i="28"/>
  <c r="B102" i="28"/>
  <c r="C102" i="28"/>
  <c r="B103" i="28" l="1"/>
  <c r="F103" i="28"/>
  <c r="E103" i="28"/>
  <c r="A104" i="28"/>
  <c r="K103" i="28"/>
  <c r="J103" i="28"/>
  <c r="I103" i="28"/>
  <c r="H103" i="28"/>
  <c r="G103" i="28"/>
  <c r="C103" i="28"/>
  <c r="D103" i="28"/>
  <c r="K104" i="28" l="1"/>
  <c r="I104" i="28"/>
  <c r="H104" i="28"/>
  <c r="G104" i="28"/>
  <c r="A105" i="28"/>
  <c r="J104" i="28"/>
  <c r="F104" i="28"/>
  <c r="E104" i="28"/>
  <c r="D104" i="28"/>
  <c r="C104" i="28"/>
  <c r="B104" i="28"/>
  <c r="E105" i="28" l="1"/>
  <c r="D105" i="28"/>
  <c r="A106" i="28"/>
  <c r="K105" i="28"/>
  <c r="J105" i="28"/>
  <c r="I105" i="28"/>
  <c r="F105" i="28"/>
  <c r="C105" i="28"/>
  <c r="B105" i="28"/>
  <c r="G105" i="28"/>
  <c r="H105" i="28"/>
  <c r="I106" i="28" l="1"/>
  <c r="K106" i="28"/>
  <c r="J106" i="28"/>
  <c r="H106" i="28"/>
  <c r="E106" i="28"/>
  <c r="D106" i="28"/>
  <c r="C106" i="28"/>
  <c r="B106" i="28"/>
  <c r="G106" i="28"/>
  <c r="F106" i="28"/>
  <c r="A107" i="28"/>
  <c r="D107" i="28" l="1"/>
  <c r="C107" i="28"/>
  <c r="A108" i="28"/>
  <c r="K107" i="28"/>
  <c r="J107" i="28"/>
  <c r="I107" i="28"/>
  <c r="H107" i="28"/>
  <c r="G107" i="28"/>
  <c r="E107" i="28"/>
  <c r="B107" i="28"/>
  <c r="F107" i="28"/>
  <c r="G108" i="28" l="1"/>
  <c r="A109" i="28"/>
  <c r="K108" i="28"/>
  <c r="J108" i="28"/>
  <c r="I108" i="28"/>
  <c r="H108" i="28"/>
  <c r="F108" i="28"/>
  <c r="E108" i="28"/>
  <c r="D108" i="28"/>
  <c r="C108" i="28"/>
  <c r="B108" i="28"/>
  <c r="C109" i="28" l="1"/>
  <c r="B109" i="28"/>
  <c r="D109" i="28"/>
  <c r="J109" i="28"/>
  <c r="I109" i="28"/>
  <c r="H109" i="28"/>
  <c r="G109" i="28"/>
  <c r="F109" i="28"/>
  <c r="E109" i="28"/>
  <c r="A110" i="28"/>
  <c r="K109" i="28"/>
  <c r="E110" i="28" l="1"/>
  <c r="A111" i="28"/>
  <c r="K110" i="28"/>
  <c r="J110" i="28"/>
  <c r="I110" i="28"/>
  <c r="H110" i="28"/>
  <c r="G110" i="28"/>
  <c r="F110" i="28"/>
  <c r="C110" i="28"/>
  <c r="B110" i="28"/>
  <c r="D110" i="28"/>
  <c r="B111" i="28" l="1"/>
  <c r="D111" i="28"/>
  <c r="C111" i="28"/>
  <c r="H111" i="28"/>
  <c r="G111" i="28"/>
  <c r="F111" i="28"/>
  <c r="E111" i="28"/>
  <c r="K111" i="28"/>
  <c r="J111" i="28"/>
  <c r="I111" i="28"/>
  <c r="A112" i="28"/>
  <c r="C112" i="28" l="1"/>
  <c r="A113" i="28"/>
  <c r="K112" i="28"/>
  <c r="J112" i="28"/>
  <c r="I112" i="28"/>
  <c r="H112" i="28"/>
  <c r="G112" i="28"/>
  <c r="E112" i="28"/>
  <c r="D112" i="28"/>
  <c r="B112" i="28"/>
  <c r="F112" i="28"/>
  <c r="A114" i="28" l="1"/>
  <c r="E113" i="28"/>
  <c r="D113" i="28"/>
  <c r="C113" i="28"/>
  <c r="B113" i="28"/>
  <c r="K113" i="28"/>
  <c r="J113" i="28"/>
  <c r="I113" i="28"/>
  <c r="G113" i="28"/>
  <c r="F113" i="28"/>
  <c r="H113" i="28"/>
  <c r="K114" i="28" l="1"/>
  <c r="J114" i="28"/>
  <c r="C114" i="28"/>
  <c r="B114" i="28"/>
  <c r="E114" i="28"/>
  <c r="D114" i="28"/>
  <c r="I114" i="28"/>
  <c r="H114" i="28"/>
  <c r="F114" i="28"/>
  <c r="A115" i="28"/>
  <c r="G114" i="28"/>
  <c r="J115" i="28" l="1"/>
  <c r="F115" i="28"/>
  <c r="E115" i="28"/>
  <c r="D115" i="28"/>
  <c r="C115" i="28"/>
  <c r="A116" i="28"/>
  <c r="K115" i="28"/>
  <c r="I115" i="28"/>
  <c r="H115" i="28"/>
  <c r="G115" i="28"/>
  <c r="B115" i="28"/>
  <c r="J116" i="28" l="1"/>
  <c r="I116" i="28"/>
  <c r="H116" i="28"/>
  <c r="G116" i="28"/>
  <c r="F116" i="28"/>
  <c r="E116" i="28"/>
  <c r="D116" i="28"/>
  <c r="C116" i="28"/>
  <c r="A117" i="28"/>
  <c r="K116" i="28"/>
  <c r="B116" i="28"/>
  <c r="H117" i="28" l="1"/>
  <c r="G117" i="28"/>
  <c r="F117" i="28"/>
  <c r="E117" i="28"/>
  <c r="D117" i="28"/>
  <c r="A118" i="28"/>
  <c r="K117" i="28"/>
  <c r="J117" i="28"/>
  <c r="I117" i="28"/>
  <c r="C117" i="28"/>
  <c r="B117" i="28"/>
  <c r="I118" i="28" l="1"/>
  <c r="H118" i="28"/>
  <c r="A119" i="28"/>
  <c r="K118" i="28"/>
  <c r="J118" i="28"/>
  <c r="G118" i="28"/>
  <c r="F118" i="28"/>
  <c r="B118" i="28"/>
  <c r="E118" i="28"/>
  <c r="D118" i="28"/>
  <c r="C118" i="28"/>
  <c r="F119" i="28" l="1"/>
  <c r="I119" i="28"/>
  <c r="H119" i="28"/>
  <c r="G119" i="28"/>
  <c r="E119" i="28"/>
  <c r="D119" i="28"/>
  <c r="C119" i="28"/>
  <c r="B119" i="28"/>
  <c r="K119" i="28"/>
  <c r="J119" i="28"/>
  <c r="A120" i="28"/>
  <c r="H120" i="28" l="1"/>
  <c r="G120" i="28"/>
  <c r="A121" i="28"/>
  <c r="K120" i="28"/>
  <c r="J120" i="28"/>
  <c r="I120" i="28"/>
  <c r="F120" i="28"/>
  <c r="D120" i="28"/>
  <c r="C120" i="28"/>
  <c r="B120" i="28"/>
  <c r="E120" i="28"/>
  <c r="D121" i="28" l="1"/>
  <c r="J121" i="28"/>
  <c r="I121" i="28"/>
  <c r="H121" i="28"/>
  <c r="G121" i="28"/>
  <c r="A122" i="28"/>
  <c r="K121" i="28"/>
  <c r="F121" i="28"/>
  <c r="E121" i="28"/>
  <c r="B121" i="28"/>
  <c r="C121" i="28"/>
  <c r="G122" i="28" l="1"/>
  <c r="F122" i="28"/>
  <c r="C122" i="28"/>
  <c r="B122" i="28"/>
  <c r="K122" i="28"/>
  <c r="J122" i="28"/>
  <c r="I122" i="28"/>
  <c r="H122" i="28"/>
  <c r="E122" i="28"/>
  <c r="D122" i="28"/>
  <c r="A123" i="28"/>
  <c r="B123" i="28" l="1"/>
  <c r="K123" i="28"/>
  <c r="J123" i="28"/>
  <c r="I123" i="28"/>
  <c r="H123" i="28"/>
  <c r="A124" i="28"/>
  <c r="G123" i="28"/>
  <c r="F123" i="28"/>
  <c r="D123" i="28"/>
  <c r="C123" i="28"/>
  <c r="E123" i="28"/>
  <c r="K124" i="28" l="1"/>
  <c r="F124" i="28"/>
  <c r="E124" i="28"/>
  <c r="J124" i="28"/>
  <c r="I124" i="28"/>
  <c r="H124" i="28"/>
  <c r="G124" i="28"/>
  <c r="D124" i="28"/>
  <c r="B124" i="28"/>
  <c r="A125" i="28"/>
  <c r="C124" i="28"/>
  <c r="A126" i="28" l="1"/>
  <c r="K125" i="28"/>
  <c r="J125" i="28"/>
  <c r="I125" i="28"/>
  <c r="H125" i="28"/>
  <c r="G125" i="28"/>
  <c r="F125" i="28"/>
  <c r="E125" i="28"/>
  <c r="C125" i="28"/>
  <c r="B125" i="28"/>
  <c r="D125" i="28"/>
  <c r="I126" i="28" l="1"/>
  <c r="E126" i="28"/>
  <c r="D126" i="28"/>
  <c r="A127" i="28"/>
  <c r="K126" i="28"/>
  <c r="J126" i="28"/>
  <c r="H126" i="28"/>
  <c r="G126" i="28"/>
  <c r="F126" i="28"/>
  <c r="B126" i="28"/>
  <c r="C126" i="28"/>
  <c r="A128" i="28" l="1"/>
  <c r="K127" i="28"/>
  <c r="J127" i="28"/>
  <c r="E127" i="28"/>
  <c r="D127" i="28"/>
  <c r="C127" i="28"/>
  <c r="G127" i="28"/>
  <c r="F127" i="28"/>
  <c r="H127" i="28"/>
  <c r="B127" i="28"/>
  <c r="I127" i="28"/>
  <c r="G128" i="28" l="1"/>
  <c r="D128" i="28"/>
  <c r="C128" i="28"/>
  <c r="B128" i="28"/>
  <c r="A129" i="28"/>
  <c r="K128" i="28"/>
  <c r="J128" i="28"/>
  <c r="H128" i="28"/>
  <c r="I128" i="28"/>
  <c r="F128" i="28"/>
  <c r="E128" i="28"/>
  <c r="A130" i="28" l="1"/>
  <c r="K129" i="28"/>
  <c r="J129" i="28"/>
  <c r="I129" i="28"/>
  <c r="H129" i="28"/>
  <c r="G129" i="28"/>
  <c r="F129" i="28"/>
  <c r="D129" i="28"/>
  <c r="C129" i="28"/>
  <c r="B129" i="28"/>
  <c r="E129" i="28"/>
  <c r="E130" i="28" l="1"/>
  <c r="C130" i="28"/>
  <c r="B130" i="28"/>
  <c r="D130" i="28"/>
  <c r="K130" i="28"/>
  <c r="I130" i="28"/>
  <c r="G130" i="28"/>
  <c r="F130" i="28"/>
  <c r="J130" i="28"/>
  <c r="H130" i="28"/>
  <c r="A131" i="28"/>
  <c r="A132" i="28" l="1"/>
  <c r="K131" i="28"/>
  <c r="J131" i="28"/>
  <c r="I131" i="28"/>
  <c r="H131" i="28"/>
  <c r="E131" i="28"/>
  <c r="C131" i="28"/>
  <c r="B131" i="28"/>
  <c r="G131" i="28"/>
  <c r="D131" i="28"/>
  <c r="F131" i="28"/>
  <c r="C132" i="28" l="1"/>
  <c r="B132" i="28"/>
  <c r="G132" i="28"/>
  <c r="F132" i="28"/>
  <c r="E132" i="28"/>
  <c r="D132" i="28"/>
  <c r="K132" i="28"/>
  <c r="J132" i="28"/>
  <c r="H132" i="28"/>
  <c r="A133" i="28"/>
  <c r="I132" i="28"/>
  <c r="A134" i="28" l="1"/>
  <c r="K133" i="28"/>
  <c r="J133" i="28"/>
  <c r="I133" i="28"/>
  <c r="H133" i="28"/>
  <c r="G133" i="28"/>
  <c r="F133" i="28"/>
  <c r="D133" i="28"/>
  <c r="C133" i="28"/>
  <c r="B133" i="28"/>
  <c r="E133" i="28"/>
  <c r="B134" i="28" l="1"/>
  <c r="H134" i="28"/>
  <c r="G134" i="28"/>
  <c r="F134" i="28"/>
  <c r="E134" i="28"/>
  <c r="A135" i="28"/>
  <c r="K134" i="28"/>
  <c r="J134" i="28"/>
  <c r="D134" i="28"/>
  <c r="C134" i="28"/>
  <c r="I134" i="28"/>
  <c r="J135" i="28" l="1"/>
  <c r="A136" i="28"/>
  <c r="D135" i="28"/>
  <c r="C135" i="28"/>
  <c r="I135" i="28"/>
  <c r="F135" i="28"/>
  <c r="K135" i="28"/>
  <c r="H135" i="28"/>
  <c r="E135" i="28"/>
  <c r="G135" i="28"/>
  <c r="B135" i="28"/>
  <c r="I136" i="28" l="1"/>
  <c r="H136" i="28"/>
  <c r="G136" i="28"/>
  <c r="F136" i="28"/>
  <c r="C136" i="28"/>
  <c r="B136" i="28"/>
  <c r="A137" i="28"/>
  <c r="K136" i="28"/>
  <c r="E136" i="28"/>
  <c r="D136" i="28"/>
  <c r="J136" i="28"/>
  <c r="H137" i="28" l="1"/>
  <c r="K137" i="28"/>
  <c r="J137" i="28"/>
  <c r="A138" i="28"/>
  <c r="I137" i="28"/>
  <c r="G137" i="28"/>
  <c r="F137" i="28"/>
  <c r="D137" i="28"/>
  <c r="C137" i="28"/>
  <c r="B137" i="28"/>
  <c r="E137" i="28"/>
  <c r="J138" i="28" l="1"/>
  <c r="I138" i="28"/>
  <c r="H138" i="28"/>
  <c r="G138" i="28"/>
  <c r="B138" i="28"/>
  <c r="A139" i="28"/>
  <c r="K138" i="28"/>
  <c r="F138" i="28"/>
  <c r="E138" i="28"/>
  <c r="D138" i="28"/>
  <c r="C138" i="28"/>
  <c r="F139" i="28" l="1"/>
  <c r="J139" i="28"/>
  <c r="I139" i="28"/>
  <c r="A140" i="28"/>
  <c r="K139" i="28"/>
  <c r="H139" i="28"/>
  <c r="G139" i="28"/>
  <c r="E139" i="28"/>
  <c r="C139" i="28"/>
  <c r="B139" i="28"/>
  <c r="D139" i="28"/>
  <c r="K140" i="28" l="1"/>
  <c r="J140" i="28"/>
  <c r="I140" i="28"/>
  <c r="H140" i="28"/>
  <c r="G140" i="28"/>
  <c r="F140" i="28"/>
  <c r="E140" i="28"/>
  <c r="C140" i="28"/>
  <c r="B140" i="28"/>
  <c r="A141" i="28"/>
  <c r="D140" i="28"/>
  <c r="D141" i="28" l="1"/>
  <c r="I141" i="28"/>
  <c r="H141" i="28"/>
  <c r="E141" i="28"/>
  <c r="C141" i="28"/>
  <c r="B141" i="28"/>
  <c r="A142" i="28"/>
  <c r="K141" i="28"/>
  <c r="G141" i="28"/>
  <c r="F141" i="28"/>
  <c r="J141" i="28"/>
  <c r="A143" i="28" l="1"/>
  <c r="K142" i="28"/>
  <c r="J142" i="28"/>
  <c r="I142" i="28"/>
  <c r="H142" i="28"/>
  <c r="G142" i="28"/>
  <c r="F142" i="28"/>
  <c r="D142" i="28"/>
  <c r="C142" i="28"/>
  <c r="B142" i="28"/>
  <c r="E142" i="28"/>
  <c r="B143" i="28" l="1"/>
  <c r="H143" i="28"/>
  <c r="G143" i="28"/>
  <c r="F143" i="28"/>
  <c r="E143" i="28"/>
  <c r="D143" i="28"/>
  <c r="C143" i="28"/>
  <c r="K143" i="28"/>
  <c r="J143" i="28"/>
  <c r="I143" i="28"/>
  <c r="A144" i="28"/>
  <c r="K144" i="28" l="1"/>
  <c r="A145" i="28"/>
  <c r="J144" i="28"/>
  <c r="I144" i="28"/>
  <c r="H144" i="28"/>
  <c r="G144" i="28"/>
  <c r="F144" i="28"/>
  <c r="E144" i="28"/>
  <c r="C144" i="28"/>
  <c r="B144" i="28"/>
  <c r="D144" i="28"/>
  <c r="G145" i="28" l="1"/>
  <c r="F145" i="28"/>
  <c r="C145" i="28"/>
  <c r="B145" i="28"/>
  <c r="A146" i="28"/>
  <c r="K145" i="28"/>
  <c r="J145" i="28"/>
  <c r="I145" i="28"/>
  <c r="E145" i="28"/>
  <c r="D145" i="28"/>
  <c r="H145" i="28"/>
  <c r="I146" i="28" l="1"/>
  <c r="A147" i="28"/>
  <c r="B146" i="28"/>
  <c r="D146" i="28"/>
  <c r="C146" i="28"/>
  <c r="K146" i="28"/>
  <c r="J146" i="28"/>
  <c r="H146" i="28"/>
  <c r="G146" i="28"/>
  <c r="E146" i="28"/>
  <c r="F146" i="28"/>
  <c r="F147" i="28" l="1"/>
  <c r="E147" i="28"/>
  <c r="D147" i="28"/>
  <c r="C147" i="28"/>
  <c r="B147" i="28"/>
  <c r="A148" i="28"/>
  <c r="K147" i="28"/>
  <c r="J147" i="28"/>
  <c r="I147" i="28"/>
  <c r="G147" i="28"/>
  <c r="H147" i="28"/>
  <c r="G148" i="28" l="1"/>
  <c r="H148" i="28"/>
  <c r="F148" i="28"/>
  <c r="E148" i="28"/>
  <c r="D148" i="28"/>
  <c r="C148" i="28"/>
  <c r="B148" i="28"/>
  <c r="A149" i="28"/>
  <c r="J148" i="28"/>
  <c r="I148" i="28"/>
  <c r="K148" i="28"/>
  <c r="E149" i="28" l="1"/>
  <c r="D149" i="28"/>
  <c r="G149" i="28"/>
  <c r="F149" i="28"/>
  <c r="C149" i="28"/>
  <c r="B149" i="28"/>
  <c r="A150" i="28"/>
  <c r="K149" i="28"/>
  <c r="J149" i="28"/>
  <c r="H149" i="28"/>
  <c r="I149" i="28"/>
  <c r="E150" i="28" l="1"/>
  <c r="A151" i="28"/>
  <c r="K150" i="28"/>
  <c r="J150" i="28"/>
  <c r="I150" i="28"/>
  <c r="H150" i="28"/>
  <c r="G150" i="28"/>
  <c r="F150" i="28"/>
  <c r="C150" i="28"/>
  <c r="B150" i="28"/>
  <c r="D150" i="28"/>
  <c r="D151" i="28" l="1"/>
  <c r="C151" i="28"/>
  <c r="H151" i="28"/>
  <c r="G151" i="28"/>
  <c r="E151" i="28"/>
  <c r="B151" i="28"/>
  <c r="A152" i="28"/>
  <c r="J151" i="28"/>
  <c r="F151" i="28"/>
  <c r="K151" i="28"/>
  <c r="I151" i="28"/>
  <c r="C152" i="28" l="1"/>
  <c r="A153" i="28"/>
  <c r="K152" i="28"/>
  <c r="J152" i="28"/>
  <c r="I152" i="28"/>
  <c r="H152" i="28"/>
  <c r="G152" i="28"/>
  <c r="F152" i="28"/>
  <c r="D152" i="28"/>
  <c r="B152" i="28"/>
  <c r="E152" i="28"/>
  <c r="A154" i="28" l="1"/>
  <c r="C153" i="28"/>
  <c r="B153" i="28"/>
  <c r="I153" i="28"/>
  <c r="H153" i="28"/>
  <c r="G153" i="28"/>
  <c r="F153" i="28"/>
  <c r="K153" i="28"/>
  <c r="J153" i="28"/>
  <c r="D153" i="28"/>
  <c r="E153" i="28"/>
  <c r="A155" i="28" l="1"/>
  <c r="C154" i="28"/>
  <c r="B154" i="28"/>
  <c r="K154" i="28"/>
  <c r="J154" i="28"/>
  <c r="I154" i="28"/>
  <c r="H154" i="28"/>
  <c r="F154" i="28"/>
  <c r="E154" i="28"/>
  <c r="D154" i="28"/>
  <c r="G154" i="28"/>
  <c r="J155" i="28" l="1"/>
  <c r="B155" i="28"/>
  <c r="K155" i="28"/>
  <c r="I155" i="28"/>
  <c r="H155" i="28"/>
  <c r="G155" i="28"/>
  <c r="A156" i="28"/>
  <c r="C155" i="28"/>
  <c r="E155" i="28"/>
  <c r="D155" i="28"/>
  <c r="F155" i="28"/>
  <c r="A157" i="28" l="1"/>
  <c r="K156" i="28"/>
  <c r="H156" i="28"/>
  <c r="G156" i="28"/>
  <c r="F156" i="28"/>
  <c r="E156" i="28"/>
  <c r="D156" i="28"/>
  <c r="C156" i="28"/>
  <c r="B156" i="28"/>
  <c r="I156" i="28"/>
  <c r="J156" i="28"/>
  <c r="H157" i="28" l="1"/>
  <c r="A158" i="28"/>
  <c r="K157" i="28"/>
  <c r="J157" i="28"/>
  <c r="I157" i="28"/>
  <c r="G157" i="28"/>
  <c r="F157" i="28"/>
  <c r="E157" i="28"/>
  <c r="C157" i="28"/>
  <c r="B157" i="28"/>
  <c r="D157" i="28"/>
  <c r="K158" i="28" l="1"/>
  <c r="J158" i="28"/>
  <c r="A159" i="28"/>
  <c r="I158" i="28"/>
  <c r="H158" i="28"/>
  <c r="G158" i="28"/>
  <c r="F158" i="28"/>
  <c r="E158" i="28"/>
  <c r="D158" i="28"/>
  <c r="B158" i="28"/>
  <c r="C158" i="28"/>
  <c r="F159" i="28" l="1"/>
  <c r="A160" i="28"/>
  <c r="K159" i="28"/>
  <c r="J159" i="28"/>
  <c r="D159" i="28"/>
  <c r="C159" i="28"/>
  <c r="B159" i="28"/>
  <c r="H159" i="28"/>
  <c r="G159" i="28"/>
  <c r="E159" i="28"/>
  <c r="I159" i="28"/>
  <c r="I160" i="28" l="1"/>
  <c r="B160" i="28"/>
  <c r="A161" i="28"/>
  <c r="E160" i="28"/>
  <c r="D160" i="28"/>
  <c r="C160" i="28"/>
  <c r="K160" i="28"/>
  <c r="G160" i="28"/>
  <c r="F160" i="28"/>
  <c r="J160" i="28"/>
  <c r="H160" i="28"/>
  <c r="D161" i="28" l="1"/>
  <c r="A162" i="28"/>
  <c r="K161" i="28"/>
  <c r="J161" i="28"/>
  <c r="I161" i="28"/>
  <c r="H161" i="28"/>
  <c r="G161" i="28"/>
  <c r="E161" i="28"/>
  <c r="C161" i="28"/>
  <c r="B161" i="28"/>
  <c r="F161" i="28"/>
  <c r="I162" i="28" l="1"/>
  <c r="H162" i="28"/>
  <c r="C162" i="28"/>
  <c r="B162" i="28"/>
  <c r="A163" i="28"/>
  <c r="K162" i="28"/>
  <c r="J162" i="28"/>
  <c r="G162" i="28"/>
  <c r="F162" i="28"/>
  <c r="D162" i="28"/>
  <c r="E162" i="28"/>
  <c r="B163" i="28" l="1"/>
  <c r="A164" i="28"/>
  <c r="K163" i="28"/>
  <c r="J163" i="28"/>
  <c r="I163" i="28"/>
  <c r="H163" i="28"/>
  <c r="G163" i="28"/>
  <c r="F163" i="28"/>
  <c r="D163" i="28"/>
  <c r="C163" i="28"/>
  <c r="E163" i="28"/>
  <c r="K164" i="28" l="1"/>
  <c r="H164" i="28"/>
  <c r="G164" i="28"/>
  <c r="D164" i="28"/>
  <c r="C164" i="28"/>
  <c r="B164" i="28"/>
  <c r="J164" i="28"/>
  <c r="F164" i="28"/>
  <c r="E164" i="28"/>
  <c r="A165" i="28"/>
  <c r="I164" i="28"/>
  <c r="E165" i="28" l="1"/>
  <c r="D165" i="28"/>
  <c r="C165" i="28"/>
  <c r="B165" i="28"/>
  <c r="K165" i="28"/>
  <c r="J165" i="28"/>
  <c r="I165" i="28"/>
  <c r="H165" i="28"/>
  <c r="F165" i="28"/>
  <c r="A166" i="28"/>
  <c r="G165" i="28"/>
  <c r="I166" i="28" l="1"/>
  <c r="G166" i="28"/>
  <c r="F166" i="28"/>
  <c r="E166" i="28"/>
  <c r="D166" i="28"/>
  <c r="C166" i="28"/>
  <c r="B166" i="28"/>
  <c r="A167" i="28"/>
  <c r="J166" i="28"/>
  <c r="H166" i="28"/>
  <c r="K166" i="28"/>
  <c r="E167" i="28" l="1"/>
  <c r="D167" i="28"/>
  <c r="C167" i="28"/>
  <c r="B167" i="28"/>
  <c r="A168" i="28"/>
  <c r="K167" i="28"/>
  <c r="J167" i="28"/>
  <c r="I167" i="28"/>
  <c r="H167" i="28"/>
  <c r="G167" i="28"/>
  <c r="F167" i="28"/>
  <c r="G168" i="28" l="1"/>
  <c r="F168" i="28"/>
  <c r="E168" i="28"/>
  <c r="I168" i="28"/>
  <c r="H168" i="28"/>
  <c r="D168" i="28"/>
  <c r="C168" i="28"/>
  <c r="A169" i="28"/>
  <c r="K168" i="28"/>
  <c r="J168" i="28"/>
  <c r="B168" i="28"/>
  <c r="J169" i="28" l="1"/>
  <c r="I169" i="28"/>
  <c r="H169" i="28"/>
  <c r="G169" i="28"/>
  <c r="F169" i="28"/>
  <c r="E169" i="28"/>
  <c r="D169" i="28"/>
  <c r="C169" i="28"/>
  <c r="B169" i="28"/>
  <c r="K169" i="28"/>
  <c r="A170" i="28"/>
  <c r="F170" i="28" l="1"/>
  <c r="D170" i="28"/>
  <c r="J170" i="28"/>
  <c r="I170" i="28"/>
  <c r="H170" i="28"/>
  <c r="G170" i="28"/>
  <c r="B170" i="28"/>
  <c r="K170" i="28"/>
  <c r="A171" i="28"/>
  <c r="E170" i="28"/>
  <c r="C170" i="28"/>
  <c r="A172" i="28" l="1"/>
  <c r="K171" i="28"/>
  <c r="J171" i="28"/>
  <c r="I171" i="28"/>
  <c r="H171" i="28"/>
  <c r="G171" i="28"/>
  <c r="F171" i="28"/>
  <c r="E171" i="28"/>
  <c r="D171" i="28"/>
  <c r="C171" i="28"/>
  <c r="B171" i="28"/>
  <c r="C172" i="28" l="1"/>
  <c r="E172" i="28"/>
  <c r="D172" i="28"/>
  <c r="K172" i="28"/>
  <c r="J172" i="28"/>
  <c r="I172" i="28"/>
  <c r="H172" i="28"/>
  <c r="G172" i="28"/>
  <c r="F172" i="28"/>
  <c r="A173" i="28"/>
  <c r="B172" i="28"/>
  <c r="A174" i="28" l="1"/>
  <c r="K173" i="28"/>
  <c r="J173" i="28"/>
  <c r="I173" i="28"/>
  <c r="H173" i="28"/>
  <c r="G173" i="28"/>
  <c r="F173" i="28"/>
  <c r="E173" i="28"/>
  <c r="D173" i="28"/>
  <c r="C173" i="28"/>
  <c r="B173" i="28"/>
  <c r="D174" i="28" l="1"/>
  <c r="C174" i="28"/>
  <c r="A175" i="28"/>
  <c r="K174" i="28"/>
  <c r="J174" i="28"/>
  <c r="I174" i="28"/>
  <c r="H174" i="28"/>
  <c r="G174" i="28"/>
  <c r="F174" i="28"/>
  <c r="B174" i="28"/>
  <c r="E174" i="28"/>
  <c r="J175" i="28" l="1"/>
  <c r="E175" i="28"/>
  <c r="D175" i="28"/>
  <c r="C175" i="28"/>
  <c r="B175" i="28"/>
  <c r="F175" i="28"/>
  <c r="A176" i="28"/>
  <c r="K175" i="28"/>
  <c r="I175" i="28"/>
  <c r="G175" i="28"/>
  <c r="H175" i="28"/>
  <c r="C176" i="28" l="1"/>
  <c r="B176" i="28"/>
  <c r="A177" i="28"/>
  <c r="K176" i="28"/>
  <c r="J176" i="28"/>
  <c r="I176" i="28"/>
  <c r="H176" i="28"/>
  <c r="G176" i="28"/>
  <c r="E176" i="28"/>
  <c r="D176" i="28"/>
  <c r="F176" i="28"/>
  <c r="A178" i="28" l="1"/>
  <c r="B177" i="28"/>
  <c r="K177" i="28"/>
  <c r="J177" i="28"/>
  <c r="I177" i="28"/>
  <c r="G177" i="28"/>
  <c r="F177" i="28"/>
  <c r="E177" i="28"/>
  <c r="C177" i="28"/>
  <c r="D177" i="28"/>
  <c r="H177" i="28"/>
  <c r="B178" i="28" l="1"/>
  <c r="A179" i="28"/>
  <c r="K178" i="28"/>
  <c r="J178" i="28"/>
  <c r="I178" i="28"/>
  <c r="H178" i="28"/>
  <c r="G178" i="28"/>
  <c r="E178" i="28"/>
  <c r="D178" i="28"/>
  <c r="C178" i="28"/>
  <c r="F178" i="28"/>
  <c r="F179" i="28" l="1"/>
  <c r="A180" i="28"/>
  <c r="K179" i="28"/>
  <c r="C179" i="28"/>
  <c r="J179" i="28"/>
  <c r="I179" i="28"/>
  <c r="H179" i="28"/>
  <c r="D179" i="28"/>
  <c r="G179" i="28"/>
  <c r="B179" i="28"/>
  <c r="E179" i="28"/>
  <c r="A181" i="28" l="1"/>
  <c r="G180" i="28"/>
  <c r="F180" i="28"/>
  <c r="E180" i="28"/>
  <c r="D180" i="28"/>
  <c r="C180" i="28"/>
  <c r="B180" i="28"/>
  <c r="K180" i="28"/>
  <c r="I180" i="28"/>
  <c r="H180" i="28"/>
  <c r="J180" i="28"/>
  <c r="D181" i="28" l="1"/>
  <c r="K181" i="28"/>
  <c r="J181" i="28"/>
  <c r="E181" i="28"/>
  <c r="C181" i="28"/>
  <c r="B181" i="28"/>
  <c r="A182" i="28"/>
  <c r="I181" i="28"/>
  <c r="H181" i="28"/>
  <c r="F181" i="28"/>
  <c r="G181" i="28"/>
  <c r="A183" i="28" l="1"/>
  <c r="K182" i="28"/>
  <c r="J182" i="28"/>
  <c r="I182" i="28"/>
  <c r="H182" i="28"/>
  <c r="G182" i="28"/>
  <c r="F182" i="28"/>
  <c r="D182" i="28"/>
  <c r="C182" i="28"/>
  <c r="B182" i="28"/>
  <c r="E182" i="28"/>
  <c r="B183" i="28" l="1"/>
  <c r="J183" i="28"/>
  <c r="I183" i="28"/>
  <c r="F183" i="28"/>
  <c r="E183" i="28"/>
  <c r="D183" i="28"/>
  <c r="C183" i="28"/>
  <c r="A184" i="28"/>
  <c r="H183" i="28"/>
  <c r="G183" i="28"/>
  <c r="K183" i="28"/>
  <c r="K184" i="28" l="1"/>
  <c r="A185" i="28"/>
  <c r="J184" i="28"/>
  <c r="I184" i="28"/>
  <c r="E184" i="28"/>
  <c r="C184" i="28"/>
  <c r="B184" i="28"/>
  <c r="H184" i="28"/>
  <c r="F184" i="28"/>
  <c r="D184" i="28"/>
  <c r="G184" i="28"/>
  <c r="I185" i="28" l="1"/>
  <c r="H185" i="28"/>
  <c r="G185" i="28"/>
  <c r="F185" i="28"/>
  <c r="E185" i="28"/>
  <c r="D185" i="28"/>
  <c r="A186" i="28"/>
  <c r="J185" i="28"/>
  <c r="C185" i="28"/>
  <c r="K185" i="28"/>
  <c r="B185" i="28"/>
  <c r="I186" i="28" l="1"/>
  <c r="B186" i="28"/>
  <c r="A187" i="28"/>
  <c r="K186" i="28"/>
  <c r="J186" i="28"/>
  <c r="H186" i="28"/>
  <c r="G186" i="28"/>
  <c r="F186" i="28"/>
  <c r="D186" i="28"/>
  <c r="C186" i="28"/>
  <c r="E186" i="28"/>
  <c r="H187" i="28" l="1"/>
  <c r="G187" i="28"/>
  <c r="J187" i="28"/>
  <c r="I187" i="28"/>
  <c r="F187" i="28"/>
  <c r="E187" i="28"/>
  <c r="A188" i="28"/>
  <c r="K187" i="28"/>
  <c r="C187" i="28"/>
  <c r="B187" i="28"/>
  <c r="D187" i="28"/>
  <c r="G188" i="28" l="1"/>
  <c r="H188" i="28"/>
  <c r="F188" i="28"/>
  <c r="E188" i="28"/>
  <c r="D188" i="28"/>
  <c r="C188" i="28"/>
  <c r="B188" i="28"/>
  <c r="A189" i="28"/>
  <c r="J188" i="28"/>
  <c r="I188" i="28"/>
  <c r="K188" i="28"/>
  <c r="G189" i="28" l="1"/>
  <c r="F189" i="28"/>
  <c r="K189" i="28"/>
  <c r="J189" i="28"/>
  <c r="I189" i="28"/>
  <c r="H189" i="28"/>
  <c r="C189" i="28"/>
  <c r="B189" i="28"/>
  <c r="A190" i="28"/>
  <c r="D189" i="28"/>
  <c r="E189" i="28"/>
  <c r="E190" i="28" l="1"/>
  <c r="A191" i="28"/>
  <c r="K190" i="28"/>
  <c r="J190" i="28"/>
  <c r="I190" i="28"/>
  <c r="H190" i="28"/>
  <c r="G190" i="28"/>
  <c r="F190" i="28"/>
  <c r="D190" i="28"/>
  <c r="C190" i="28"/>
  <c r="B190" i="28"/>
  <c r="F191" i="28" l="1"/>
  <c r="E191" i="28"/>
  <c r="A192" i="28"/>
  <c r="K191" i="28"/>
  <c r="J191" i="28"/>
  <c r="I191" i="28"/>
  <c r="B191" i="28"/>
  <c r="H191" i="28"/>
  <c r="G191" i="28"/>
  <c r="C191" i="28"/>
  <c r="D191" i="28"/>
  <c r="C192" i="28" l="1"/>
  <c r="A193" i="28"/>
  <c r="K192" i="28"/>
  <c r="J192" i="28"/>
  <c r="I192" i="28"/>
  <c r="H192" i="28"/>
  <c r="G192" i="28"/>
  <c r="F192" i="28"/>
  <c r="E192" i="28"/>
  <c r="B192" i="28"/>
  <c r="D192" i="28"/>
  <c r="A194" i="28" l="1"/>
  <c r="E193" i="28"/>
  <c r="D193" i="28"/>
  <c r="K193" i="28"/>
  <c r="J193" i="28"/>
  <c r="I193" i="28"/>
  <c r="H193" i="28"/>
  <c r="G193" i="28"/>
  <c r="C193" i="28"/>
  <c r="B193" i="28"/>
  <c r="F193" i="28"/>
  <c r="C194" i="28" l="1"/>
  <c r="B194" i="28"/>
  <c r="G194" i="28"/>
  <c r="F194" i="28"/>
  <c r="E194" i="28"/>
  <c r="D194" i="28"/>
  <c r="A195" i="28"/>
  <c r="K194" i="28"/>
  <c r="I194" i="28"/>
  <c r="H194" i="28"/>
  <c r="J194" i="28"/>
  <c r="J195" i="28" l="1"/>
  <c r="D195" i="28"/>
  <c r="C195" i="28"/>
  <c r="A196" i="28"/>
  <c r="K195" i="28"/>
  <c r="H195" i="28"/>
  <c r="G195" i="28"/>
  <c r="F195" i="28"/>
  <c r="E195" i="28"/>
  <c r="I195" i="28"/>
  <c r="B195" i="28"/>
  <c r="D196" i="28" l="1"/>
  <c r="C196" i="28"/>
  <c r="B196" i="28"/>
  <c r="H196" i="28"/>
  <c r="G196" i="28"/>
  <c r="F196" i="28"/>
  <c r="E196" i="28"/>
  <c r="A197" i="28"/>
  <c r="K196" i="28"/>
  <c r="J196" i="28"/>
  <c r="I196" i="28"/>
  <c r="H197" i="28" l="1"/>
  <c r="C197" i="28"/>
  <c r="B197" i="28"/>
  <c r="A198" i="28"/>
  <c r="K197" i="28"/>
  <c r="J197" i="28"/>
  <c r="I197" i="28"/>
  <c r="G197" i="28"/>
  <c r="E197" i="28"/>
  <c r="D197" i="28"/>
  <c r="F197" i="28"/>
  <c r="A199" i="28" l="1"/>
  <c r="E198" i="28"/>
  <c r="D198" i="28"/>
  <c r="C198" i="28"/>
  <c r="B198" i="28"/>
  <c r="K198" i="28"/>
  <c r="J198" i="28"/>
  <c r="I198" i="28"/>
  <c r="H198" i="28"/>
  <c r="G198" i="28"/>
  <c r="F198" i="28"/>
  <c r="F199" i="28" l="1"/>
  <c r="B199" i="28"/>
  <c r="D199" i="28"/>
  <c r="C199" i="28"/>
  <c r="G199" i="28"/>
  <c r="E199" i="28"/>
  <c r="A200" i="28"/>
  <c r="K199" i="28"/>
  <c r="J199" i="28"/>
  <c r="I199" i="28"/>
  <c r="H199" i="28"/>
  <c r="A201" i="28" l="1"/>
  <c r="K200" i="28"/>
  <c r="F200" i="28"/>
  <c r="E200" i="28"/>
  <c r="D200" i="28"/>
  <c r="C200" i="28"/>
  <c r="J200" i="28"/>
  <c r="I200" i="28"/>
  <c r="G200" i="28"/>
  <c r="B200" i="28"/>
  <c r="H200" i="28"/>
  <c r="D201" i="28" l="1"/>
  <c r="J201" i="28"/>
  <c r="I201" i="28"/>
  <c r="H201" i="28"/>
  <c r="G201" i="28"/>
  <c r="F201" i="28"/>
  <c r="E201" i="28"/>
  <c r="C201" i="28"/>
  <c r="B201" i="28"/>
  <c r="K201" i="28"/>
  <c r="A202" i="28"/>
  <c r="K202" i="28" l="1"/>
  <c r="J202" i="28"/>
  <c r="G202" i="28"/>
  <c r="F202" i="28"/>
  <c r="E202" i="28"/>
  <c r="D202" i="28"/>
  <c r="A203" i="28"/>
  <c r="I202" i="28"/>
  <c r="H202" i="28"/>
  <c r="B202" i="28"/>
  <c r="C202" i="28"/>
  <c r="B203" i="28" l="1"/>
  <c r="A204" i="28"/>
  <c r="K203" i="28"/>
  <c r="J203" i="28"/>
  <c r="I203" i="28"/>
  <c r="H203" i="28"/>
  <c r="G203" i="28"/>
  <c r="F203" i="28"/>
  <c r="D203" i="28"/>
  <c r="C203" i="28"/>
  <c r="E203" i="28"/>
  <c r="K204" i="28" l="1"/>
  <c r="J204" i="28"/>
  <c r="I204" i="28"/>
  <c r="H204" i="28"/>
  <c r="G204" i="28"/>
  <c r="F204" i="28"/>
  <c r="D204" i="28"/>
  <c r="C204" i="28"/>
  <c r="E204" i="28"/>
  <c r="B204" i="28"/>
</calcChain>
</file>

<file path=xl/sharedStrings.xml><?xml version="1.0" encoding="utf-8"?>
<sst xmlns="http://schemas.openxmlformats.org/spreadsheetml/2006/main" count="4281" uniqueCount="710">
  <si>
    <t>Insurer:</t>
  </si>
  <si>
    <t>LIC OF INDIA</t>
  </si>
  <si>
    <t>BUSINESS PREMIUMS UNDERWRITTEN THROUGH VARIOUS CHANNELS</t>
  </si>
  <si>
    <t>INDIVIDUAL BUSINESS:</t>
  </si>
  <si>
    <t>NEW BUSINESS PREMIUMS</t>
  </si>
  <si>
    <t>RENEWAL PREMIUMS</t>
  </si>
  <si>
    <t>TOTAL PREMIUMS</t>
  </si>
  <si>
    <t>Sl No.</t>
  </si>
  <si>
    <t>Type of Channel</t>
  </si>
  <si>
    <t>No. of Policies</t>
  </si>
  <si>
    <t>Lives Covered</t>
  </si>
  <si>
    <t>Premium          (Rs crore)</t>
  </si>
  <si>
    <t>Sum Assured               (Rs crore)</t>
  </si>
  <si>
    <t>% of Premium to Total Individual FYP</t>
  </si>
  <si>
    <t>% of Premium to Total Individual RP</t>
  </si>
  <si>
    <t>% of Premium to Total Individual TP</t>
  </si>
  <si>
    <r>
      <t xml:space="preserve">(I) </t>
    </r>
    <r>
      <rPr>
        <sz val="11"/>
        <rFont val="Book Antiqua"/>
        <family val="1"/>
      </rPr>
      <t xml:space="preserve">       1</t>
    </r>
  </si>
  <si>
    <t>Individual Agents</t>
  </si>
  <si>
    <t>Corporate Agents</t>
  </si>
  <si>
    <t>a) Banks</t>
  </si>
  <si>
    <t>b) Others**</t>
  </si>
  <si>
    <t>Brokers</t>
  </si>
  <si>
    <t>Direct Business</t>
  </si>
  <si>
    <t>MI agents</t>
  </si>
  <si>
    <t>Common Service Centres(CSC)</t>
  </si>
  <si>
    <t>Web Aggregators</t>
  </si>
  <si>
    <t>IMF</t>
  </si>
  <si>
    <t>Online***</t>
  </si>
  <si>
    <t>Point of Sales (PoS)****</t>
  </si>
  <si>
    <t>Others if any</t>
  </si>
  <si>
    <t>Total Individual Business</t>
  </si>
  <si>
    <t>(II)</t>
  </si>
  <si>
    <t>Referral Arrangements#</t>
  </si>
  <si>
    <t>GROUP BUSINESS:</t>
  </si>
  <si>
    <t>No. of Schemes</t>
  </si>
  <si>
    <t>Premium         (Rs crore)</t>
  </si>
  <si>
    <t>Sum Assured 
(Rs. Crores)</t>
  </si>
  <si>
    <t>% of Premium to Total Group FYP</t>
  </si>
  <si>
    <t>% of Premium to Total Group RP</t>
  </si>
  <si>
    <t>% of Premium to Total Group TP</t>
  </si>
  <si>
    <t>Total Group Business</t>
  </si>
  <si>
    <r>
      <t xml:space="preserve">* </t>
    </r>
    <r>
      <rPr>
        <sz val="11"/>
        <rFont val="Book Antiqua"/>
        <family val="1"/>
      </rPr>
      <t>Data to be furnished for the year alone and not on a cumulative basis.</t>
    </r>
  </si>
  <si>
    <t>** Any entity other than banks but licensed as a corporate agent.</t>
  </si>
  <si>
    <t>*** Business procured through Company website only.</t>
  </si>
  <si>
    <t>**** POS attached to the insurer</t>
  </si>
  <si>
    <t># Business procured through leads obtained from referral entities.</t>
  </si>
  <si>
    <t>## Business procured though Distance Mediam mode in compliance with Guidelines on Distance Marketing of Insurance Products dated 5th April 2011 or relevant regulations on distance marketing, applicable to different intermediaries.</t>
  </si>
  <si>
    <t>BUSINESS PREMIUMS UNDERWRITTEN STATEWISE* NEW AND RENEWAL</t>
  </si>
  <si>
    <t>ADITYA BIRLA SUN LIFE</t>
  </si>
  <si>
    <t>AEGON LIFE</t>
  </si>
  <si>
    <t xml:space="preserve">AVIVA </t>
  </si>
  <si>
    <t>BAJAJ ALLIANZ</t>
  </si>
  <si>
    <t>BHARTI AXA</t>
  </si>
  <si>
    <t>CANARA HSBC OBC</t>
  </si>
  <si>
    <t>PRAMERICA</t>
  </si>
  <si>
    <t>EDELWEISS TOKIO</t>
  </si>
  <si>
    <t>ICICI PRUDENTIAL</t>
  </si>
  <si>
    <t>IDBI FEDERAL</t>
  </si>
  <si>
    <t>INDIAFIRST</t>
  </si>
  <si>
    <t>KOTAK MAHINDRA</t>
  </si>
  <si>
    <t xml:space="preserve">MAX </t>
  </si>
  <si>
    <t xml:space="preserve">PNB MET </t>
  </si>
  <si>
    <t>RELIANCE</t>
  </si>
  <si>
    <t>State / Union Territory</t>
  </si>
  <si>
    <t>Gender</t>
  </si>
  <si>
    <t>Individual New Business</t>
  </si>
  <si>
    <t>Group New Business</t>
  </si>
  <si>
    <t>Individual Renewal Business</t>
  </si>
  <si>
    <t>Group Renewal Business</t>
  </si>
  <si>
    <t>Rural**</t>
  </si>
  <si>
    <t xml:space="preserve">Urban </t>
  </si>
  <si>
    <t>Urban</t>
  </si>
  <si>
    <t>Premium (Rs crore)</t>
  </si>
  <si>
    <t>Sum Assured (Rs crore)</t>
  </si>
  <si>
    <t>Sum Assured
(Rs Crore)</t>
  </si>
  <si>
    <t>ANDHRA PRADESH</t>
  </si>
  <si>
    <t>Male</t>
  </si>
  <si>
    <t>Female</t>
  </si>
  <si>
    <t>Other</t>
  </si>
  <si>
    <t>Total</t>
  </si>
  <si>
    <t>ARUNACHAL PRADESH</t>
  </si>
  <si>
    <t>ASSAM</t>
  </si>
  <si>
    <t>BIHAR</t>
  </si>
  <si>
    <t>CHATTISGARH</t>
  </si>
  <si>
    <t>GOA</t>
  </si>
  <si>
    <t>GUJARAT</t>
  </si>
  <si>
    <t>HARYANA</t>
  </si>
  <si>
    <t>HIMACHAL PRADESH</t>
  </si>
  <si>
    <t>JAMMU &amp; KASHMIR</t>
  </si>
  <si>
    <t>JHARKHAND</t>
  </si>
  <si>
    <t>KARNATAKA</t>
  </si>
  <si>
    <t>KERALA</t>
  </si>
  <si>
    <t>MADHYA PRADESH</t>
  </si>
  <si>
    <t>MAHARASHTRA</t>
  </si>
  <si>
    <t>MANIPUR</t>
  </si>
  <si>
    <t>MEGHALAYA</t>
  </si>
  <si>
    <t>MIZORAM</t>
  </si>
  <si>
    <t>NAGALAND</t>
  </si>
  <si>
    <t>ODISHA</t>
  </si>
  <si>
    <t>PUNJAB</t>
  </si>
  <si>
    <t>RAJASTHAN</t>
  </si>
  <si>
    <t>SIKKIM</t>
  </si>
  <si>
    <t>TAMILNADU</t>
  </si>
  <si>
    <t>TELANGANA</t>
  </si>
  <si>
    <t>TRIPURA</t>
  </si>
  <si>
    <t>UTTARAKHAND</t>
  </si>
  <si>
    <t>UTTAR PRADESH</t>
  </si>
  <si>
    <t>WEST BENGAL</t>
  </si>
  <si>
    <t>ANDAMAN &amp; NICOBAR ISLANDS</t>
  </si>
  <si>
    <t>CHANDIGARH</t>
  </si>
  <si>
    <t>DIU, DAMAN, DADAR &amp; NAGAR HAVELI</t>
  </si>
  <si>
    <t>DELHI (NCT)</t>
  </si>
  <si>
    <t>LADAKH</t>
  </si>
  <si>
    <t>LAKSHADWEEP</t>
  </si>
  <si>
    <t>PUDUCHERRY</t>
  </si>
  <si>
    <t>GRAND TOTAL</t>
  </si>
  <si>
    <t/>
  </si>
  <si>
    <t>@ MICRO INSURANCE STATISTICS</t>
  </si>
  <si>
    <t>NEW BUSINESS</t>
  </si>
  <si>
    <t>RENEWAL BUSINESS</t>
  </si>
  <si>
    <t xml:space="preserve">TOTAL BUSINESS </t>
  </si>
  <si>
    <t>SAHARA INDIA</t>
  </si>
  <si>
    <t>SBI LIFE</t>
  </si>
  <si>
    <t>SHRIRAM</t>
  </si>
  <si>
    <t>STAR UNION DAICHI</t>
  </si>
  <si>
    <t>TATA AIA</t>
  </si>
  <si>
    <t>Particulars</t>
  </si>
  <si>
    <t>Premium                   (Rs lakh)</t>
  </si>
  <si>
    <t>Sum Assured    (Rs lakh)</t>
  </si>
  <si>
    <t>NGO's</t>
  </si>
  <si>
    <t>SHG's</t>
  </si>
  <si>
    <t>MFI's</t>
  </si>
  <si>
    <t>Other MI Agents</t>
  </si>
  <si>
    <t>Business Correspondents</t>
  </si>
  <si>
    <t>Other Banks***</t>
  </si>
  <si>
    <t>Online****</t>
  </si>
  <si>
    <t xml:space="preserve">Total No. of Existing Individual Micro Insurance Products: </t>
  </si>
  <si>
    <t>NEW BUSSINESS</t>
  </si>
  <si>
    <t xml:space="preserve">Total No. of Existing Group Micro Insurance Products: </t>
  </si>
  <si>
    <t>@ Information w.r.t. all products approved under the IRDAI (Micro - Insurance) Regulations, 2015.</t>
  </si>
  <si>
    <r>
      <t>Abbreviations:</t>
    </r>
    <r>
      <rPr>
        <sz val="11"/>
        <rFont val="Book Antiqua"/>
        <family val="1"/>
      </rPr>
      <t xml:space="preserve"> 1) NGO's -- Non-Governmental Organisations.  2) SHG's -- Self Help Groups.  3) MFI's -- Micro Financial Institutions </t>
    </r>
  </si>
  <si>
    <t>**Any entity other than banks but licensed as a corporate agent.</t>
  </si>
  <si>
    <t>***Other banks include District Cooperative Banks, Regional Rural Banks, Urban Co-operative Banks, Primary Agricultural Cooperative Societies and Other Cooperative Societies registered under any of the Cooperative Societies Act.</t>
  </si>
  <si>
    <t>****Business procured through Company website only.</t>
  </si>
  <si>
    <t>Sl. No.</t>
  </si>
  <si>
    <t>Name of the micro-insurance product on offer</t>
  </si>
  <si>
    <t>Unique Identification No.</t>
  </si>
  <si>
    <t>Date of launch of the Product (dd/mm/yyyy)</t>
  </si>
  <si>
    <t xml:space="preserve">Category: Individual / Group </t>
  </si>
  <si>
    <t>Individual</t>
  </si>
  <si>
    <t>Group</t>
  </si>
  <si>
    <t xml:space="preserve">Please provide the data of inforce products only. </t>
  </si>
  <si>
    <t xml:space="preserve">Insurer: </t>
  </si>
  <si>
    <t>DEATH CLAIMS STATISTICS @</t>
  </si>
  <si>
    <t>INDIVIDUAL DEATH CLAIMS:</t>
  </si>
  <si>
    <t>Main Contracts $</t>
  </si>
  <si>
    <t>Accidental Death/ Disability/Dismemberment Riders Benefits</t>
  </si>
  <si>
    <t>Critical Illness Benefits</t>
  </si>
  <si>
    <t>Term Rider</t>
  </si>
  <si>
    <t>Health Insurance Benefits other than Critical Illness ≠</t>
  </si>
  <si>
    <t>Premium Waiver Benefit</t>
  </si>
  <si>
    <t>Other Riders</t>
  </si>
  <si>
    <t>No. of Lives</t>
  </si>
  <si>
    <t>Total Gross Benefit Amount (including bonus paid) (Rs crore)</t>
  </si>
  <si>
    <t>Amount                           (Rs crore)</t>
  </si>
  <si>
    <t>Claims O/S at Start of Year #</t>
  </si>
  <si>
    <t>Claims Intimated / Booked (in the year)</t>
  </si>
  <si>
    <t>a)</t>
  </si>
  <si>
    <t>Less than 3 years from the date of acceptance of risk</t>
  </si>
  <si>
    <t>b) Others</t>
  </si>
  <si>
    <t>Point of Sales (PoS)</t>
  </si>
  <si>
    <t>b)</t>
  </si>
  <si>
    <t>Greater than 3 years from the date of acceptance of risk</t>
  </si>
  <si>
    <t>Claims paid (in the year)</t>
  </si>
  <si>
    <t>Claims Repudiated (in the year)</t>
  </si>
  <si>
    <t>From the intimations of Less than 3 years.</t>
  </si>
  <si>
    <t xml:space="preserve">From the intimations of Greater than 3 years. </t>
  </si>
  <si>
    <t>Claims Rejected $$</t>
  </si>
  <si>
    <t>Claims Unclaimed* (in the year)</t>
  </si>
  <si>
    <t>Claims O/S at End of year</t>
  </si>
  <si>
    <t>Outstanding Claims (Individual)**</t>
  </si>
  <si>
    <t>Amount (Rs crore)</t>
  </si>
  <si>
    <t>Less than 3 months</t>
  </si>
  <si>
    <t>3 months and less than 6 months</t>
  </si>
  <si>
    <t>6 months and less than 1 year</t>
  </si>
  <si>
    <t>1 year and above</t>
  </si>
  <si>
    <t>GROUP DEATH CLAIMS:</t>
  </si>
  <si>
    <t>Total Gross Benefit Amount (including bonus paid)                               (Rs crore)</t>
  </si>
  <si>
    <t>Outstanding Claims (Group)**</t>
  </si>
  <si>
    <t xml:space="preserve"> </t>
  </si>
  <si>
    <t>@ The data furnished is net of overseas business.  It also includes death claims under micro-insurance portfolio.</t>
  </si>
  <si>
    <t>* Pending claims which are transferred to Unclaimed A/c. after a mandatory period as per the internal policy of the insurer.</t>
  </si>
  <si>
    <t>** Duration  to be calculated from the date of intimation.</t>
  </si>
  <si>
    <r>
      <t xml:space="preserve"># </t>
    </r>
    <r>
      <rPr>
        <sz val="9"/>
        <rFont val="Book Antiqua"/>
        <family val="1"/>
      </rPr>
      <t>Should tally with claims O/S at end of the previous year.</t>
    </r>
  </si>
  <si>
    <t>$ Main contracts include all types of payments made under a particular death claim such as accident benefit, term rider, etc. Wherever such additional payments are there, only benefit amount has to be included considering the no of policy/life as a single claim.</t>
  </si>
  <si>
    <t>$$ All the cases where policy claim cannot  be considered due to inadmissibility of a claim resulting from the policy conditions shall be classified as rejected while the claims which cannot be considered due to misstatement, misrepresentation etc. coming under the purview of Section 45 of the Insurance Laws (Amendment) Act, 2015 shall be classified as repudiated</t>
  </si>
  <si>
    <t>≠ Including health rider benefits other than critical illness riders</t>
  </si>
  <si>
    <t>Particular</t>
  </si>
  <si>
    <t>Additions</t>
  </si>
  <si>
    <t>Deletions</t>
  </si>
  <si>
    <t>I</t>
  </si>
  <si>
    <t>General Information</t>
  </si>
  <si>
    <t>No. of Key Management Persons (KMPs)</t>
  </si>
  <si>
    <t>Others</t>
  </si>
  <si>
    <t>Direct Employees</t>
  </si>
  <si>
    <t>Total No. of products under Individual Ins.</t>
  </si>
  <si>
    <t>Total No. of POS Products.</t>
  </si>
  <si>
    <t>Total No. of products under Group Insurance</t>
  </si>
  <si>
    <t>Total No. of Pension and Deferred Annuity Products</t>
  </si>
  <si>
    <t>Total No. of Immediate Annuity Products</t>
  </si>
  <si>
    <t>Total No. of women exclusive products</t>
  </si>
  <si>
    <t>Total No. of Pure Term products</t>
  </si>
  <si>
    <t>Total No. of Govt. Schemes products without subsidy</t>
  </si>
  <si>
    <t xml:space="preserve">Total No. of Micro Insurance products </t>
  </si>
  <si>
    <t>II</t>
  </si>
  <si>
    <t>Policy Related Information</t>
  </si>
  <si>
    <t xml:space="preserve">Number of In-force policies </t>
  </si>
  <si>
    <t>Individual policies</t>
  </si>
  <si>
    <t>Group policies</t>
  </si>
  <si>
    <t xml:space="preserve">Number of lives covered (in-force) </t>
  </si>
  <si>
    <t>Sum Assured in-force (Rs cr) (excluding Rider Sum Assured)</t>
  </si>
  <si>
    <t>III</t>
  </si>
  <si>
    <t xml:space="preserve">Top 3 Individual Products with higest contribution </t>
  </si>
  <si>
    <t xml:space="preserve">No. of Policies basis </t>
  </si>
  <si>
    <t xml:space="preserve">Product Name </t>
  </si>
  <si>
    <t>% Share to total Pols</t>
  </si>
  <si>
    <t xml:space="preserve">No. of Lives basis </t>
  </si>
  <si>
    <t>% Share to total Lives</t>
  </si>
  <si>
    <t xml:space="preserve">First Year Premium Basis </t>
  </si>
  <si>
    <t>Product Name</t>
  </si>
  <si>
    <t xml:space="preserve">FYP in Rs. Crs. </t>
  </si>
  <si>
    <t>% Share to total FYP</t>
  </si>
  <si>
    <t>IV</t>
  </si>
  <si>
    <t xml:space="preserve">Bottom 3 Individual Products with lowest contribution </t>
  </si>
  <si>
    <t>V</t>
  </si>
  <si>
    <t>Initiatives</t>
  </si>
  <si>
    <t>NOP</t>
  </si>
  <si>
    <t xml:space="preserve">No. of E Policy Bonds issued </t>
  </si>
  <si>
    <t>No. of Polices completed under OTP method</t>
  </si>
  <si>
    <t>VI</t>
  </si>
  <si>
    <t>Sale of Pure Term Policies</t>
  </si>
  <si>
    <t>Lives</t>
  </si>
  <si>
    <t>FYP  in Rs. Crs.</t>
  </si>
  <si>
    <t>FYP in Rs. Crs.</t>
  </si>
  <si>
    <t xml:space="preserve">New Business under Pure Term Products </t>
  </si>
  <si>
    <t>Total New Business</t>
  </si>
  <si>
    <t>Share of Pure Term sale in New Business</t>
  </si>
  <si>
    <t>VII</t>
  </si>
  <si>
    <t>Other General Info</t>
  </si>
  <si>
    <t>2022-23</t>
  </si>
  <si>
    <t>2021-22</t>
  </si>
  <si>
    <t>EOM %</t>
  </si>
  <si>
    <t>Solvency Ratio</t>
  </si>
  <si>
    <t>Unclaimed amount in Rs. Crs.</t>
  </si>
  <si>
    <t>Parameter</t>
  </si>
  <si>
    <t>Source</t>
  </si>
  <si>
    <t>Value</t>
  </si>
  <si>
    <t>source</t>
  </si>
  <si>
    <t>value</t>
  </si>
  <si>
    <t xml:space="preserve">Individual Policies in Force </t>
  </si>
  <si>
    <t>New Business</t>
  </si>
  <si>
    <t>General Info</t>
  </si>
  <si>
    <t>ChannelWise (NB)</t>
  </si>
  <si>
    <t>Statewise (NB)</t>
  </si>
  <si>
    <t>Rural- social</t>
  </si>
  <si>
    <t xml:space="preserve">Individual Lives in Force </t>
  </si>
  <si>
    <t>Group Policies in Force</t>
  </si>
  <si>
    <t xml:space="preserve">Group Lives in Force </t>
  </si>
  <si>
    <t>Total number of MI products</t>
  </si>
  <si>
    <t>List of MI Products</t>
  </si>
  <si>
    <t xml:space="preserve">Individual Sum Assured in force </t>
  </si>
  <si>
    <t>channelwise (NB)</t>
  </si>
  <si>
    <t>statewise (NB)</t>
  </si>
  <si>
    <t xml:space="preserve">Group Sum Assured in force </t>
  </si>
  <si>
    <t>group</t>
  </si>
  <si>
    <t>unclaimed Amount</t>
  </si>
  <si>
    <t>General info</t>
  </si>
  <si>
    <t>unclaimed</t>
  </si>
  <si>
    <t>Total new business FYP individual</t>
  </si>
  <si>
    <t>ChannelWise</t>
  </si>
  <si>
    <t>Statewise</t>
  </si>
  <si>
    <t>Total new business NOP individual</t>
  </si>
  <si>
    <t>channelwise</t>
  </si>
  <si>
    <t>women Lives</t>
  </si>
  <si>
    <t>Total new business Lives individual</t>
  </si>
  <si>
    <t>Total new business FYP group</t>
  </si>
  <si>
    <t>Total new business No. of schemes group</t>
  </si>
  <si>
    <t>Total new business Lives group</t>
  </si>
  <si>
    <t>Total renewable NOP - individual</t>
  </si>
  <si>
    <t>statewise</t>
  </si>
  <si>
    <t>Renewable Business statewise</t>
  </si>
  <si>
    <t>INSP Renewal</t>
  </si>
  <si>
    <t>Total renewable Lives - individual</t>
  </si>
  <si>
    <t>Total renewable( Premium )- individual</t>
  </si>
  <si>
    <t>Total renewable sum Assured - individual</t>
  </si>
  <si>
    <t>Total renewable No. of schemes - Group</t>
  </si>
  <si>
    <t>GNSP Renewal</t>
  </si>
  <si>
    <t>Total renewable Lives - Group</t>
  </si>
  <si>
    <t>Total renewable Premium - Group</t>
  </si>
  <si>
    <t>Total renewable sum Assured - Group</t>
  </si>
  <si>
    <t>Individual Renewal</t>
  </si>
  <si>
    <t>Statewise Renewal</t>
  </si>
  <si>
    <t>Premium (Rs. Cr)</t>
  </si>
  <si>
    <t>SA (Rs. Cr)</t>
  </si>
  <si>
    <t>Group Renewal</t>
  </si>
  <si>
    <t>Total Gross Benefit in cr</t>
  </si>
  <si>
    <t>Claims</t>
  </si>
  <si>
    <t>Details of claims</t>
  </si>
  <si>
    <t>No. of policies</t>
  </si>
  <si>
    <t>schemes</t>
  </si>
  <si>
    <t>lives</t>
  </si>
  <si>
    <t>MI claims</t>
  </si>
  <si>
    <t>Details of MI claims</t>
  </si>
  <si>
    <t>Total Individual NOP in force</t>
  </si>
  <si>
    <t>Women lives</t>
  </si>
  <si>
    <t>Total individual Lives in force</t>
  </si>
  <si>
    <t>Total Group schemes in force</t>
  </si>
  <si>
    <t>Total group lives in force</t>
  </si>
  <si>
    <t>* States including union territories</t>
  </si>
  <si>
    <t>** Business procured from rural areas as defined in; (i) the latest decennial census of India and (ii) the IRDAI (Obligation of Insurers to Rural or Social Sectors) Regulation, 2015.</t>
  </si>
  <si>
    <t>DETAILS OF DEATH CLAIMS SETTLED*</t>
  </si>
  <si>
    <t>EXIDE</t>
  </si>
  <si>
    <t>FUTURE GENERALI</t>
  </si>
  <si>
    <t>HDFC STANDARD</t>
  </si>
  <si>
    <t>INDIVIDUAL CATEGORY</t>
  </si>
  <si>
    <t>Duration</t>
  </si>
  <si>
    <t xml:space="preserve">No. of Policies </t>
  </si>
  <si>
    <t>Total Gross Benefit Amount (including bonus paid)                               (Rs Crore)</t>
  </si>
  <si>
    <t>1 to 30 days</t>
  </si>
  <si>
    <t>31 to 90 days</t>
  </si>
  <si>
    <t>91 to 180 days</t>
  </si>
  <si>
    <t>181 days to 1 year</t>
  </si>
  <si>
    <t>More than 1 year</t>
  </si>
  <si>
    <t>Total Individual Death Claims Paid</t>
  </si>
  <si>
    <t>GROUP CATEGORY</t>
  </si>
  <si>
    <t xml:space="preserve">No. of Lives </t>
  </si>
  <si>
    <t>Total Group Death Claims Paid</t>
  </si>
  <si>
    <t xml:space="preserve">          :The settlement duration is to be reckoned from the date of receipt of last requirement</t>
  </si>
  <si>
    <t>* The data furnished is net of overseas business. It also includes death claims under micro-insurance portfolio. The above information is required to be furnished for the Main Contracts only.</t>
  </si>
  <si>
    <t>TOTAL</t>
  </si>
  <si>
    <t>Insurer</t>
  </si>
  <si>
    <t>(Benefit Amt. in Rs. Crs)</t>
  </si>
  <si>
    <t>NOL</t>
  </si>
  <si>
    <t>Benfit Amt</t>
  </si>
  <si>
    <t xml:space="preserve">On grounds of fraud as per Sec 45 (2)  (where premiums are forfeited) </t>
  </si>
  <si>
    <t xml:space="preserve">On grounds of misstatement or suppression of material facts as per Sec 45 (4)  or suppression of material facts not amounting to fraud (where the premium is refunded) </t>
  </si>
  <si>
    <t>Deaths within 3 years from the DOC of the policies and reported within 3 years from the DOC.</t>
  </si>
  <si>
    <t>Deaths within 3 years from the DOC of the policies and reported after 3 years from the DOC</t>
  </si>
  <si>
    <t>DEATH CLAIMS UNDER MICRO INSURANCE PORTFOLIO @</t>
  </si>
  <si>
    <t>Total Gross Benefit Amount (including bonus paid)                               (Rs lakh)</t>
  </si>
  <si>
    <t>Claims Paid (in the year)</t>
  </si>
  <si>
    <t>Amount (Rs lakh)</t>
  </si>
  <si>
    <t>DETAILS OF MICRO-INSURANCE DEATH CLAIMS SETTLED</t>
  </si>
  <si>
    <t xml:space="preserve">No. of Schemes </t>
  </si>
  <si>
    <t xml:space="preserve">            :The settlement duration is to be reckoned from the date of receipt of last requirement</t>
  </si>
  <si>
    <t>Unclaimed Amount Statement</t>
  </si>
  <si>
    <t>Individual Business</t>
  </si>
  <si>
    <t>Group Business</t>
  </si>
  <si>
    <t>Line of Business</t>
  </si>
  <si>
    <t>Amount (in Cr.)</t>
  </si>
  <si>
    <t>Term</t>
  </si>
  <si>
    <t>Annuity</t>
  </si>
  <si>
    <t>par</t>
  </si>
  <si>
    <t xml:space="preserve">non par </t>
  </si>
  <si>
    <t>Pension</t>
  </si>
  <si>
    <t>Life</t>
  </si>
  <si>
    <t>ULIP</t>
  </si>
  <si>
    <t>BENEFITS PAID* (AS ON 31st MARCH)</t>
  </si>
  <si>
    <t>Individual Category:</t>
  </si>
  <si>
    <t>MATURITY CLAIMS</t>
  </si>
  <si>
    <t>SURVIVAL BENEFIT</t>
  </si>
  <si>
    <t>Claims O/S at start of the Year #</t>
  </si>
  <si>
    <t>Claims Booked during the Year</t>
  </si>
  <si>
    <t>Total Claims</t>
  </si>
  <si>
    <t>Claims paid during the Year</t>
  </si>
  <si>
    <t>Claims Tr. to Unclaimed A/c.**</t>
  </si>
  <si>
    <t>Claims O/S at end of the Year</t>
  </si>
  <si>
    <t>Outstanding Claims</t>
  </si>
  <si>
    <t>c)</t>
  </si>
  <si>
    <t>d)</t>
  </si>
  <si>
    <t>Duration wise settlement of claims</t>
  </si>
  <si>
    <t>Settled on or before due date</t>
  </si>
  <si>
    <t>Settled after the due date but within 1 month</t>
  </si>
  <si>
    <t>Settled between 31 to 60 Days</t>
  </si>
  <si>
    <t>Settled between 61 to 90 Days</t>
  </si>
  <si>
    <t>e)</t>
  </si>
  <si>
    <t>Settled between 91 to 180 Days</t>
  </si>
  <si>
    <t>f)</t>
  </si>
  <si>
    <t>Settled between 181 Days to 1 Year</t>
  </si>
  <si>
    <t>g)</t>
  </si>
  <si>
    <t>Settled after 1 Year</t>
  </si>
  <si>
    <t>SURRENDERS:-</t>
  </si>
  <si>
    <t>S.No.</t>
  </si>
  <si>
    <t>Number of Policies</t>
  </si>
  <si>
    <t>Surrender value Paid (absolute amount in Rs.)</t>
  </si>
  <si>
    <t xml:space="preserve">           * Data furnished is net of overseas business.</t>
  </si>
  <si>
    <r>
      <t xml:space="preserve">           # </t>
    </r>
    <r>
      <rPr>
        <sz val="11"/>
        <rFont val="Book Antiqua"/>
        <family val="1"/>
      </rPr>
      <t>Should tally with claims O/S at end of the previous year.</t>
    </r>
  </si>
  <si>
    <t xml:space="preserve">           ** Pending claims which are transferred to Unclaimed A/c. after a mandatory period as per the internal policy of the insurer.</t>
  </si>
  <si>
    <t>Group Category:</t>
  </si>
  <si>
    <t>Claims O/S at start of The Year #</t>
  </si>
  <si>
    <t xml:space="preserve">Scheme Level Surrenders:- </t>
  </si>
  <si>
    <t>Number of Lives</t>
  </si>
  <si>
    <t>AGENCY ORGANISATION STATISTICS -- *STATE WISE DETAILS</t>
  </si>
  <si>
    <t>Agents</t>
  </si>
  <si>
    <t>No. at start of the financial year **</t>
  </si>
  <si>
    <t>Deletions (Deaths/Others)</t>
  </si>
  <si>
    <t>No. at end of the financial year</t>
  </si>
  <si>
    <t>Andhra Pradesh</t>
  </si>
  <si>
    <t xml:space="preserve"> Corporate Agents</t>
  </si>
  <si>
    <t>Banks</t>
  </si>
  <si>
    <t>Other than Banks</t>
  </si>
  <si>
    <t>Sub Total</t>
  </si>
  <si>
    <t>Micro Insurance Agents</t>
  </si>
  <si>
    <t>Business Correspondents (BCs)</t>
  </si>
  <si>
    <t>Grand Total</t>
  </si>
  <si>
    <t>Arunachal Pradesh</t>
  </si>
  <si>
    <t>Assam</t>
  </si>
  <si>
    <t>Bihar</t>
  </si>
  <si>
    <t>Chattisgarh</t>
  </si>
  <si>
    <t>Goa</t>
  </si>
  <si>
    <t>Gujarat</t>
  </si>
  <si>
    <t>Haryana</t>
  </si>
  <si>
    <t>Himachal Pradesh</t>
  </si>
  <si>
    <t>Jammu &amp; Kashmir</t>
  </si>
  <si>
    <t>Jharkhand</t>
  </si>
  <si>
    <t>Karnataka</t>
  </si>
  <si>
    <t>Kerala</t>
  </si>
  <si>
    <t>Madhya Pradesh</t>
  </si>
  <si>
    <t>Maharashtra</t>
  </si>
  <si>
    <t>Manipur</t>
  </si>
  <si>
    <t>Meghalaya</t>
  </si>
  <si>
    <t>Mizoram</t>
  </si>
  <si>
    <t>Nagaland</t>
  </si>
  <si>
    <t>Odisha</t>
  </si>
  <si>
    <t>Punjab</t>
  </si>
  <si>
    <t>Rajasthan</t>
  </si>
  <si>
    <t>Sikkim</t>
  </si>
  <si>
    <t>Tamil Nadu</t>
  </si>
  <si>
    <t>Telangana</t>
  </si>
  <si>
    <t>Tripura</t>
  </si>
  <si>
    <t>Uttarakhand</t>
  </si>
  <si>
    <t>Uttar Pradesh</t>
  </si>
  <si>
    <t>West Bengal</t>
  </si>
  <si>
    <t>Andaman &amp; Nicobar Islands</t>
  </si>
  <si>
    <t>Chandigarh</t>
  </si>
  <si>
    <t>Delhi</t>
  </si>
  <si>
    <t>Ladakh</t>
  </si>
  <si>
    <t>Lakshadweep</t>
  </si>
  <si>
    <t>Puducherry</t>
  </si>
  <si>
    <t>** No. at start of the financial year should tally with the No. at the end of the previous financial year.</t>
  </si>
  <si>
    <t>AGENCY ORGANISATION STATISTICS</t>
  </si>
  <si>
    <t>No. at start of the financial year *</t>
  </si>
  <si>
    <t>Referrals</t>
  </si>
  <si>
    <t>* No. at start of the financial year should tally with the No. at the end of the previous financial year.</t>
  </si>
  <si>
    <t>AGENCY ORGANISATION STATISTICS -- *STATE WISE DETAILS OF INDIVIDUAL AGENTS</t>
  </si>
  <si>
    <t>No. at start of the financial year**</t>
  </si>
  <si>
    <t>Additions during the year</t>
  </si>
  <si>
    <t>Deletions (Deaths/Others) during the year</t>
  </si>
  <si>
    <t>UttraKhand</t>
  </si>
  <si>
    <t>Diu, Daman, Dadra &amp; Nagrahaveli</t>
  </si>
  <si>
    <t>Company Total</t>
  </si>
  <si>
    <t>** Number of agents at start of the financial year should tally with that at the end of the previous financial year</t>
  </si>
  <si>
    <t>Statistics of POSPs attached to the Insurers</t>
  </si>
  <si>
    <t>MALE</t>
  </si>
  <si>
    <t>FEMALE</t>
  </si>
  <si>
    <t>OTHERS</t>
  </si>
  <si>
    <t>Business Performance of  POSPs</t>
  </si>
  <si>
    <t>NEW</t>
  </si>
  <si>
    <t>RENEWAL</t>
  </si>
  <si>
    <t>Type of POSPs</t>
  </si>
  <si>
    <t>Sum Assured in Rs. Crs.</t>
  </si>
  <si>
    <t>POSPs attached to the Insurer</t>
  </si>
  <si>
    <t>POSPs attached to Intermediaries</t>
  </si>
  <si>
    <t>Life Insurance Business Details on Women Lives</t>
  </si>
  <si>
    <t>Total Inforce Policies / Lives</t>
  </si>
  <si>
    <t xml:space="preserve">Total  inforce Policies / Lives on women </t>
  </si>
  <si>
    <t>Individual Business  (number of Policies)</t>
  </si>
  <si>
    <t>Individual Business  (number of Lives)</t>
  </si>
  <si>
    <t>Group Business  (number of schemes)</t>
  </si>
  <si>
    <t>Group Business  (lives covered)</t>
  </si>
  <si>
    <t>Table 2 : New Business details of last two years</t>
  </si>
  <si>
    <t>Polices issued during the Financial Year  </t>
  </si>
  <si>
    <t>Individual Business – No. of policies – Total</t>
  </si>
  <si>
    <t>Individual Business – No. of Policies issued to women</t>
  </si>
  <si>
    <t>Individual Business – No. of Lives – Total</t>
  </si>
  <si>
    <t>Individual Business – No. of women lives</t>
  </si>
  <si>
    <t>Group Business – No. of schemes – Total</t>
  </si>
  <si>
    <t>Group Business – No. of schemes exclusively Women</t>
  </si>
  <si>
    <t>Group Business – No. of Lives covered – Total</t>
  </si>
  <si>
    <t>Group Business – No. of Lives covered – on Women</t>
  </si>
  <si>
    <t>Table 3 : Insurance Products / Schemes offered exclusively to Women / Girl Child:-</t>
  </si>
  <si>
    <t xml:space="preserve">Name of the Product / Scheme  </t>
  </si>
  <si>
    <t>Approved on
(DD/MM/YYYY)</t>
  </si>
  <si>
    <t>Launched on
(DD/MM/YYYY)</t>
  </si>
  <si>
    <t>(Amount in Rs. Crores)</t>
  </si>
  <si>
    <t>INDIVIDUAL RENEWAL BUSINESS -- NON- SINGLE PREMIUM (INCLUDING RURAL &amp; SOCIAL)</t>
  </si>
  <si>
    <t>PARTICULARS</t>
  </si>
  <si>
    <t>PREMIUM</t>
  </si>
  <si>
    <t>POLICIES</t>
  </si>
  <si>
    <t>SUM ASSURED</t>
  </si>
  <si>
    <t>(1)</t>
  </si>
  <si>
    <t>(2)</t>
  </si>
  <si>
    <t>(3)</t>
  </si>
  <si>
    <t>(4)</t>
  </si>
  <si>
    <t>(5)</t>
  </si>
  <si>
    <t>Non linked*</t>
  </si>
  <si>
    <r>
      <t xml:space="preserve"> </t>
    </r>
    <r>
      <rPr>
        <b/>
        <i/>
        <sz val="10"/>
        <rFont val="Bookman Old Style"/>
        <family val="1"/>
      </rPr>
      <t xml:space="preserve">Life </t>
    </r>
  </si>
  <si>
    <t>with profit</t>
  </si>
  <si>
    <t>without profit</t>
  </si>
  <si>
    <t>General Annuity</t>
  </si>
  <si>
    <t>Health</t>
  </si>
  <si>
    <t>A.</t>
  </si>
  <si>
    <t>Sub total</t>
  </si>
  <si>
    <t xml:space="preserve"> Linked*</t>
  </si>
  <si>
    <t>B.</t>
  </si>
  <si>
    <t>C.</t>
  </si>
  <si>
    <t>Total (A+B)</t>
  </si>
  <si>
    <t>Riders:</t>
  </si>
  <si>
    <t>Non linked</t>
  </si>
  <si>
    <t>Health#</t>
  </si>
  <si>
    <t>Accident##</t>
  </si>
  <si>
    <t>D.</t>
  </si>
  <si>
    <t xml:space="preserve"> Linked</t>
  </si>
  <si>
    <t>E.</t>
  </si>
  <si>
    <t>F.</t>
  </si>
  <si>
    <t>Total (D+E)</t>
  </si>
  <si>
    <t>G.</t>
  </si>
  <si>
    <t>**Grand Total (C+F)</t>
  </si>
  <si>
    <t>* Excluding rider figures.</t>
  </si>
  <si>
    <t>** for policies Grand Total is C.</t>
  </si>
  <si>
    <t># All riders related to critical illness benefit, hospitalisation benefit and medical treatment.</t>
  </si>
  <si>
    <t>## Disability related riders.</t>
  </si>
  <si>
    <t>The premium  is actual amount received and not annualised premium.</t>
  </si>
  <si>
    <t xml:space="preserve">GROUP RENEWAL BUSINESS -- NON- SINGLE PREMIUM (INCLUDING RURAL &amp; SOCIAL)
                                                                                                                              </t>
  </si>
  <si>
    <t>NO. OF SCHEMES</t>
  </si>
  <si>
    <t>LIVES COVERED</t>
  </si>
  <si>
    <t>(6)</t>
  </si>
  <si>
    <t>Group Gratuity Schemes</t>
  </si>
  <si>
    <t>Group Savings Linked Schemes</t>
  </si>
  <si>
    <t>EDLI</t>
  </si>
  <si>
    <t>** for no.of schemes &amp; lives covered Grand Total is C.</t>
  </si>
  <si>
    <t>CERTIFICATE</t>
  </si>
  <si>
    <t xml:space="preserve">INSURER: </t>
  </si>
  <si>
    <t>1)  Certified that the financial data reported in the attached statements are accurate and tally with the audited financial statements (net of overseas business) of the company.  In addition, the total new business premium tallies with the sum of first year premium and single premium of Schedule 1 (net of overseas business) of the audited financial statements.</t>
  </si>
  <si>
    <t>2)  Further, it is also certified that the non-financial data reported in the attached statements are accurate and reflect the true position.</t>
  </si>
  <si>
    <t>Data to be entered in cells highlighed green.</t>
  </si>
  <si>
    <t>Signature (Authorised Signatory):</t>
  </si>
  <si>
    <t>Name &amp; Designation:</t>
  </si>
  <si>
    <t>Date:</t>
  </si>
  <si>
    <t>Place:</t>
  </si>
  <si>
    <t>Seal:</t>
  </si>
  <si>
    <t>@ RURAL/SOCIAL SECTOR -- NEW BUSINESS RELATED</t>
  </si>
  <si>
    <t>RURAL SECTOR BUSINESS:</t>
  </si>
  <si>
    <t xml:space="preserve">No. of Policies* issued </t>
  </si>
  <si>
    <t>No. of lives</t>
  </si>
  <si>
    <t>Rural Business</t>
  </si>
  <si>
    <t>% of Rural to Total</t>
  </si>
  <si>
    <t>* Policies issued under Indiviudal Business only.</t>
  </si>
  <si>
    <t>SOCIAL SECTOR BUSINESS:</t>
  </si>
  <si>
    <t>Total Business procured during the preceding financial year</t>
  </si>
  <si>
    <t>No. of Social Sector Lives procured during the current financial year</t>
  </si>
  <si>
    <t>Percentage of Social Sector Lives as per Regulation</t>
  </si>
  <si>
    <t>@ Data in compliance with IRDAI (Obligations of Insurers to Rural or Social Sectors) Regulations, 2015.</t>
  </si>
  <si>
    <t>Note: 1. "Social Sector" includes unorganised sector, informal sector, economically vulnerable or backward classes and other categories of persons both in rural and urban areas.</t>
  </si>
  <si>
    <t>2. Total Business for the purpose of these regulations is the total number of policies issued in case of Individual Insurance and number of lives covered in acase of Group Insurance.</t>
  </si>
  <si>
    <t>3. Business pertaining to Government subsidized social security schemes where total premium is paid by the Government will not be considered for the rural and social sector obligations. This provision shall be effective from the financial year i.e. 2017-18 though the overall applicability of the obligations prescribed in these regulations is from Financial year 2016-17 as stated in Regulation 1.3.</t>
  </si>
  <si>
    <t>Declaration: This is certified that the compliance to the provisions of IRDAI (Obligations of Insurers to Rural or Social Sectors) Regulations, 2015 has been examined by the Statutory auditors and the Statutory Auditors has certified that the same is complied for the financial year 2022-23.</t>
  </si>
  <si>
    <t>Signature:</t>
  </si>
  <si>
    <t>Chief Financial Officer's Name:</t>
  </si>
  <si>
    <t>STATISTICS FOR THE YEAR ENDED MARCH, 2024 (AUDITED AND FINAL)</t>
  </si>
  <si>
    <t>2023-24</t>
  </si>
  <si>
    <t>Opening balance as at 01/04/2023</t>
  </si>
  <si>
    <t>Closing Balance as at 31/03/2024</t>
  </si>
  <si>
    <t xml:space="preserve"> LIST OF MICRO- INSURANCE PRODUCTS  ON OFFER as at 31.03.2024</t>
  </si>
  <si>
    <t>TABLE 5: STATE WISE INDIVIDUAL NEW BUSINESS (LIFE) UNDERWRITTEN</t>
  </si>
  <si>
    <t>S NO</t>
  </si>
  <si>
    <t xml:space="preserve"> Policies</t>
  </si>
  <si>
    <t>Premium</t>
  </si>
  <si>
    <t>(Policies in Numbers)  (Premium in ₹Crore)</t>
  </si>
  <si>
    <t>Jharkand</t>
  </si>
  <si>
    <t>Rajashtan</t>
  </si>
  <si>
    <t>TamilNadu</t>
  </si>
  <si>
    <t>Andaman &amp; Nicobar</t>
  </si>
  <si>
    <t>Daman, Diu, Dadra &amp; Nagar Haveli</t>
  </si>
  <si>
    <t>Delhi (NCT)</t>
  </si>
  <si>
    <t>TABLE 6: STATE-WISE INSURER-WISE INDIVIDUAL NEW BUSINESS (LIFE) UNDERWRITTEN (2023-24)</t>
  </si>
  <si>
    <t>This can be taken from Table 5 for consolidation</t>
  </si>
  <si>
    <t>TABLE 7: STATE WISE GROUP NEW BUSINESS (LIFE) UNDERWRITTEN</t>
  </si>
  <si>
    <t>No. of schemes</t>
  </si>
  <si>
    <t>No. of Lives Covered</t>
  </si>
  <si>
    <t xml:space="preserve">Premium (₹Crore) </t>
  </si>
  <si>
    <t>Tamilnadu</t>
  </si>
  <si>
    <t>No. Of schemes, No. of lives in numbers, Premium in Rs Crore</t>
  </si>
  <si>
    <t xml:space="preserve">TABLE 8: STATE WISE INSURER WISE GROUP NEW BUSINESS (LIFE) UNDERWRITTEN </t>
  </si>
  <si>
    <t>This can be taken from Table 7 for consolidation</t>
  </si>
  <si>
    <t xml:space="preserve">TABLE 9: NUMBER OF INDIVIDUAL NEW POLICIES ISSUED (LIFE) </t>
  </si>
  <si>
    <t>TABLE 14: INDIVIDUAL DEATH CLAIMS OF LIFE INSURERS</t>
  </si>
  <si>
    <t>Amount of Benefit (₹Crore)</t>
  </si>
  <si>
    <t xml:space="preserve">Particulars                                                  </t>
  </si>
  <si>
    <t>Claims pending at start of year (A)</t>
  </si>
  <si>
    <t>Claims intimated / booked (B)</t>
  </si>
  <si>
    <t>Total Claims (C=A+B)</t>
  </si>
  <si>
    <t>Claims paid (D)</t>
  </si>
  <si>
    <t>Claims repudiated/rejected (E)</t>
  </si>
  <si>
    <t>Unclaimed (F)</t>
  </si>
  <si>
    <t>Claims pending at end of year (G=C-D-E-F)</t>
  </si>
  <si>
    <t>TABLE 15: INDIVIDUAL DEATH CLAIMS OF LIFE INSURERS - INSURER-WISE</t>
  </si>
  <si>
    <t>Claims pending at start of the period</t>
  </si>
  <si>
    <t>Claims intimated / booked</t>
  </si>
  <si>
    <t>Claims Paid</t>
  </si>
  <si>
    <t xml:space="preserve">Claims Repudiated </t>
  </si>
  <si>
    <t>Claims Rejected</t>
  </si>
  <si>
    <t>Claims Unclaimed</t>
  </si>
  <si>
    <t>Claims pending at end of the period</t>
  </si>
  <si>
    <t>Break up of claims pending -- duration wise (Policies)</t>
  </si>
  <si>
    <t>Benefit Amount (₹crore)</t>
  </si>
  <si>
    <t>&lt; 3 months</t>
  </si>
  <si>
    <t>3 - &lt; 6 months</t>
  </si>
  <si>
    <t>6 - &lt;1 yr</t>
  </si>
  <si>
    <t>&gt; 1 yr</t>
  </si>
  <si>
    <t>TABLE 16: GROUP DEATH CLAIMS OF LIFE INSURERS</t>
  </si>
  <si>
    <t xml:space="preserve">Particulars </t>
  </si>
  <si>
    <t>TABLE 17: GROUP DEATH CLAIMS OF LIFE INSURERS - INSURER-WISE</t>
  </si>
  <si>
    <t>Break up of claims pending -- duration wise (Lives)</t>
  </si>
  <si>
    <t>TABLE 20: DURATION WISE SETTLEMENT OF DEATH CLAIMS - INDIVIDUAL CATEGORY</t>
  </si>
  <si>
    <t>NUMBER OF POLICIES</t>
  </si>
  <si>
    <t>Within 30 Days of Intimation</t>
  </si>
  <si>
    <t>31 to 90 Days</t>
  </si>
  <si>
    <t>91 to 180 Days</t>
  </si>
  <si>
    <t>181 Days to 1 Year</t>
  </si>
  <si>
    <t>More than 1 Year</t>
  </si>
  <si>
    <t>Total Claims Settled</t>
  </si>
  <si>
    <t>BENEFIT AMOUNT PAID</t>
  </si>
  <si>
    <t>Amount in Rs Crore</t>
  </si>
  <si>
    <t>NUMBER OF LIVES</t>
  </si>
  <si>
    <t>TABLE 21: DURATION WISE SETTLEMENT OF DEATH CLAIMS - GROUP CATEGORY</t>
  </si>
  <si>
    <t>TABLE 31: STATE-WISE DISTRIBUTION OF OFFICES  OF LIFE INSURERS</t>
  </si>
  <si>
    <t>TABLE 32: REGION-WISE DISTRIBUTION OF OFFICES OF LIFE INSURERS</t>
  </si>
  <si>
    <t>We get this from POB data c/f through separate format</t>
  </si>
  <si>
    <t>TABLE 33: NEW BUSINESS UNDER MICRO-INSURANCE PORTFOLIO -LIFE INSURERS</t>
  </si>
  <si>
    <t>Group Category</t>
  </si>
  <si>
    <t>Premium (₹lakh)</t>
  </si>
  <si>
    <t>No. of Lives covered</t>
  </si>
  <si>
    <t xml:space="preserve">S NO </t>
  </si>
  <si>
    <t>Individual category</t>
  </si>
  <si>
    <t>FY 2023-24</t>
  </si>
  <si>
    <t>TABLE 34:  DEATH CLAIMS UNDER MICRO- INSURANCE PORTFOLIO - INDIVIDUAL CATEGORY</t>
  </si>
  <si>
    <t>Benefit Amount (₹Lakh)</t>
  </si>
  <si>
    <t>Claims pending at start of year</t>
  </si>
  <si>
    <t>Claims paid</t>
  </si>
  <si>
    <t>Claims repudiated/rejected</t>
  </si>
  <si>
    <t>Unclaimed</t>
  </si>
  <si>
    <t>Claims pending at end of year</t>
  </si>
  <si>
    <t xml:space="preserve">Number of Policies </t>
  </si>
  <si>
    <t>Break up of claims pending -- duration wise (Number of Policies)</t>
  </si>
  <si>
    <t>Within 3 months</t>
  </si>
  <si>
    <t>Within 3-6 months</t>
  </si>
  <si>
    <t>Within 6-12 months</t>
  </si>
  <si>
    <t>More than 12 months</t>
  </si>
  <si>
    <t xml:space="preserve">Number of Lives </t>
  </si>
  <si>
    <t>Break up of claims pending -- duration wise (Number of Lives)</t>
  </si>
  <si>
    <t>TABLE 35:  DEATH CLAIMS UNDER MICRO- INSURANCE PORTFOLIO - GROUP CATEGORY</t>
  </si>
  <si>
    <t>TABLE 36: DURATION-WISE SETTLEMENT OF CLAIMS-MICRO INSURANCE - INDIVIDUAL CATEGORY</t>
  </si>
  <si>
    <t>Settlement of claims- Benefit Amount Paid (₹Lakh)</t>
  </si>
  <si>
    <t>Within 1 month</t>
  </si>
  <si>
    <t>Within 1-3 months</t>
  </si>
  <si>
    <t>Settlement of claims- Number of Policies</t>
  </si>
  <si>
    <t>Settlement of claims- Number of Lives</t>
  </si>
  <si>
    <t>TABLE 37: DURATION-WISE SETTLEMENT OF CLAIMS-MICRO INSURANCE - GROUP CATEGORY</t>
  </si>
  <si>
    <t>TABLE 38: RURAL AND SOCIAL SECTOR OBLIGATIONS OF LIFE INSURERS</t>
  </si>
  <si>
    <t>Rural Sector Obligations(in terms of Percentage of Policies)</t>
  </si>
  <si>
    <t>Social Sector Obligations(in terms of Percentage of Lives)</t>
  </si>
  <si>
    <t>TABLE 92: NUMBER OF INDIVIDUAL AGENTS OF LIFE INSURERS</t>
  </si>
  <si>
    <t>as at 31st march</t>
  </si>
  <si>
    <t xml:space="preserve">TABLE 93: NUMBER OF CORPORATE AGENTS  OF LIFE INSURERS </t>
  </si>
  <si>
    <t>TABLE 94: NUMBER OF MICRO INSURANCE AGENTS (LIFE)- INSURER-WISE</t>
  </si>
  <si>
    <t>TABLE 95:  AVERAGE NUMBER OF INDIVIDUAL POLICIES SOLD BY INDIVIDUAL AND CORPORATE AGENTS</t>
  </si>
  <si>
    <t>Individual Agent</t>
  </si>
  <si>
    <t>Corporate Agent</t>
  </si>
  <si>
    <t>TABLE 96: AVERAGE NEW BUSINESS PREMIUM INCOME FOR INDIVIDUAL AND CORPORATE AGENTS</t>
  </si>
  <si>
    <t>TABLE 97:  AVERAGE  PREMIUM INCOME PER POLICY FOR INDIVIDUAL AND CORPORATE AGENTS</t>
  </si>
  <si>
    <t>TABLE 98: STATE-WISE DISTRIBUTION OF INDIVIDUAL AGENTS OF LIFE INSURERS</t>
  </si>
  <si>
    <t>odisha</t>
  </si>
  <si>
    <t>Uttrakhand</t>
  </si>
  <si>
    <t>Andaman &amp; Nicobar Is</t>
  </si>
  <si>
    <t>Daman &amp; Diu, Dadra &amp; Nagra Haveli</t>
  </si>
  <si>
    <t>Corporate Agents-Banks</t>
  </si>
  <si>
    <t>Corporate Agents- Others*</t>
  </si>
  <si>
    <t>Direct Selling</t>
  </si>
  <si>
    <t>MI Agents</t>
  </si>
  <si>
    <t>Common Service Centres (CSCs)</t>
  </si>
  <si>
    <t>Web-Aggregators</t>
  </si>
  <si>
    <t>Online**</t>
  </si>
  <si>
    <t>Point of Sales</t>
  </si>
  <si>
    <t>Number of Policies Issued</t>
  </si>
  <si>
    <t>Premium (₹Crore)</t>
  </si>
  <si>
    <t>TABLE 102: CHANNEL-WISE -  INSURER WISE - LIFE INSURANCE INDIVIDUAL NEW BUSINESS (2023-24)</t>
  </si>
  <si>
    <t xml:space="preserve"> TABLE 101: CHANNEL-WISE - LIFE INSURANCE - INDIVIDUAL NEW BUSINESS</t>
  </si>
  <si>
    <t>This can be taken from Table 101 for consolidation</t>
  </si>
  <si>
    <t>Number of Schemes</t>
  </si>
  <si>
    <t>Number of Lives Covered</t>
  </si>
  <si>
    <t xml:space="preserve"> TABLE 103: CHANNEL-WISE - LIFE INSURANCE - GROUP NEW BUSINESS</t>
  </si>
  <si>
    <t>This can be taken from Table 103 for consolidation</t>
  </si>
  <si>
    <t>TABLE 104: CHANNEL-WISE INSURER-WISE LIFE INSURANCE - GROUP NEW BUSINESS (2023-24)</t>
  </si>
  <si>
    <t>RENEWAL BUSINESS FIGURES FOR FY 2023-24 (Audited)</t>
  </si>
  <si>
    <t>Table I : Total Polices issued on the lives of women as on 31.03.2024</t>
  </si>
  <si>
    <t>Total inforce policies as on 31.03.2024</t>
  </si>
  <si>
    <t>Uttar pradesh</t>
  </si>
  <si>
    <t>S No.</t>
  </si>
  <si>
    <t xml:space="preserve"> POLICIES CALLED IN QUESTION UNDER SECTION 45 AS AT MARCH, 2024 (AUDITED AND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</si>
</sst>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 #,##0.00_ ;_ * \-#,##0.00_ ;_ * &quot;-&quot;??_ ;_ @_ "/>
    <numFmt numFmtId="164" formatCode="0.0000"/>
    <numFmt numFmtId="165" formatCode="[$-409]dd\-mmm\-yy;@"/>
    <numFmt numFmtId="166" formatCode="_ * #,##0_ ;_ * \-#,##0_ ;_ * &quot;-&quot;??_ ;_ @_ "/>
    <numFmt numFmtId="167" formatCode="_(* #,##0.00_);_(* \(#,##0.00\);_(* &quot;-&quot;??_);_(@_)"/>
    <numFmt numFmtId="168" formatCode="0.00;[Red]0.00"/>
    <numFmt numFmtId="169" formatCode="[$-14009]dd/mm/yyyy;@"/>
  </numFmts>
  <fonts count="54">
    <font>
      <sz val="11"/>
      <color theme="1"/>
      <name val="Calibri"/>
      <family val="2"/>
      <scheme val="minor"/>
    </font>
    <font>
      <sz val="11"/>
      <color theme="1"/>
      <name val="Calibri"/>
      <family val="2"/>
      <scheme val="minor"/>
    </font>
    <font>
      <b/>
      <sz val="11"/>
      <color theme="1"/>
      <name val="Calibri"/>
      <family val="2"/>
      <scheme val="minor"/>
    </font>
    <font>
      <b/>
      <sz val="11"/>
      <name val="Book Antiqua"/>
      <family val="1"/>
    </font>
    <font>
      <sz val="11"/>
      <name val="Book Antiqua"/>
      <family val="1"/>
    </font>
    <font>
      <b/>
      <sz val="12"/>
      <name val="Book Antiqua"/>
      <family val="1"/>
    </font>
    <font>
      <sz val="11"/>
      <color theme="1"/>
      <name val="Book Antiqua"/>
      <family val="1"/>
    </font>
    <font>
      <i/>
      <sz val="11"/>
      <name val="Book Antiqua"/>
      <family val="1"/>
    </font>
    <font>
      <b/>
      <i/>
      <sz val="11"/>
      <name val="Book Antiqua"/>
      <family val="1"/>
    </font>
    <font>
      <b/>
      <sz val="11"/>
      <color theme="1"/>
      <name val="Book Antiqua"/>
      <family val="1"/>
    </font>
    <font>
      <b/>
      <sz val="11"/>
      <color indexed="10"/>
      <name val="Book Antiqua"/>
      <family val="1"/>
    </font>
    <font>
      <sz val="10"/>
      <name val="Book Antiqua"/>
      <family val="1"/>
    </font>
    <font>
      <b/>
      <sz val="10"/>
      <name val="Book Antiqua"/>
      <family val="1"/>
    </font>
    <font>
      <b/>
      <i/>
      <sz val="10"/>
      <name val="Book Antiqua"/>
      <family val="1"/>
    </font>
    <font>
      <i/>
      <sz val="10"/>
      <name val="Book Antiqua"/>
      <family val="1"/>
    </font>
    <font>
      <sz val="9"/>
      <name val="Book Antiqua"/>
      <family val="1"/>
    </font>
    <font>
      <b/>
      <sz val="10"/>
      <color indexed="10"/>
      <name val="Book Antiqua"/>
      <family val="1"/>
    </font>
    <font>
      <b/>
      <sz val="9"/>
      <name val="Book Antiqua"/>
      <family val="1"/>
    </font>
    <font>
      <b/>
      <sz val="10"/>
      <name val="Bookman Old Style"/>
      <family val="1"/>
    </font>
    <font>
      <b/>
      <sz val="12"/>
      <color theme="1"/>
      <name val="Calibri"/>
      <family val="2"/>
      <scheme val="minor"/>
    </font>
    <font>
      <u/>
      <sz val="11"/>
      <color theme="10"/>
      <name val="Calibri"/>
      <family val="2"/>
    </font>
    <font>
      <sz val="12"/>
      <name val="Book Antiqua"/>
      <family val="1"/>
    </font>
    <font>
      <b/>
      <sz val="14"/>
      <name val="Book Antiqua"/>
      <family val="1"/>
    </font>
    <font>
      <sz val="11"/>
      <name val="Calibri"/>
      <family val="2"/>
      <scheme val="minor"/>
    </font>
    <font>
      <sz val="10"/>
      <name val="Arial"/>
      <family val="2"/>
    </font>
    <font>
      <b/>
      <sz val="12"/>
      <name val="Arial"/>
      <family val="2"/>
    </font>
    <font>
      <b/>
      <sz val="10"/>
      <name val="Arial"/>
      <family val="2"/>
    </font>
    <font>
      <sz val="10"/>
      <name val="Bookman Old Style"/>
      <family val="1"/>
    </font>
    <font>
      <sz val="10"/>
      <name val="Baskerville"/>
      <family val="1"/>
    </font>
    <font>
      <b/>
      <i/>
      <sz val="11"/>
      <name val="Century Gothic"/>
      <family val="2"/>
    </font>
    <font>
      <b/>
      <i/>
      <sz val="10"/>
      <name val="Bookman Old Style"/>
      <family val="1"/>
    </font>
    <font>
      <b/>
      <i/>
      <sz val="12"/>
      <name val="Century Gothic"/>
      <family val="2"/>
    </font>
    <font>
      <i/>
      <sz val="11"/>
      <name val="Century Gothic"/>
      <family val="2"/>
    </font>
    <font>
      <b/>
      <sz val="11"/>
      <name val="Bookman Old Style"/>
      <family val="1"/>
    </font>
    <font>
      <b/>
      <sz val="10"/>
      <name val="Baskerville"/>
    </font>
    <font>
      <b/>
      <sz val="10"/>
      <color theme="1"/>
      <name val="Arial"/>
      <family val="2"/>
    </font>
    <font>
      <i/>
      <sz val="10"/>
      <name val="Bookman Old Style"/>
      <family val="1"/>
    </font>
    <font>
      <b/>
      <sz val="12"/>
      <name val="Bookman Old Style"/>
      <family val="1"/>
    </font>
    <font>
      <b/>
      <u/>
      <sz val="14"/>
      <name val="Times New Roman"/>
      <family val="1"/>
    </font>
    <font>
      <b/>
      <sz val="14"/>
      <name val="Times New Roman"/>
      <family val="1"/>
    </font>
    <font>
      <sz val="11"/>
      <name val="Times New Roman"/>
      <family val="1"/>
    </font>
    <font>
      <b/>
      <sz val="12"/>
      <name val="Times New Roman"/>
      <family val="1"/>
    </font>
    <font>
      <b/>
      <sz val="12"/>
      <color theme="1"/>
      <name val="Book Antiqua"/>
      <family val="1"/>
    </font>
    <font>
      <b/>
      <sz val="11"/>
      <name val="Times New Roman"/>
      <family val="1"/>
    </font>
    <font>
      <b/>
      <i/>
      <sz val="11"/>
      <color theme="1"/>
      <name val="Calibri"/>
      <family val="2"/>
      <scheme val="minor"/>
    </font>
    <font>
      <i/>
      <sz val="11"/>
      <color theme="1"/>
      <name val="Calibri"/>
      <family val="2"/>
      <scheme val="minor"/>
    </font>
    <font>
      <b/>
      <i/>
      <sz val="11"/>
      <color theme="1"/>
      <name val="Arial"/>
      <family val="2"/>
    </font>
    <font>
      <b/>
      <i/>
      <sz val="9"/>
      <color theme="1"/>
      <name val="Arial"/>
      <family val="2"/>
    </font>
    <font>
      <i/>
      <sz val="11"/>
      <name val="Cambria"/>
      <family val="1"/>
    </font>
    <font>
      <i/>
      <sz val="11"/>
      <color rgb="FF333333"/>
      <name val="Calibri"/>
      <family val="2"/>
      <scheme val="minor"/>
    </font>
    <font>
      <sz val="10"/>
      <color theme="1"/>
      <name val="Arial"/>
      <family val="2"/>
    </font>
    <font>
      <sz val="12"/>
      <name val="Arial"/>
      <family val="2"/>
    </font>
    <font>
      <sz val="12"/>
      <color theme="1"/>
      <name val="Arial"/>
      <family val="2"/>
    </font>
    <font>
      <b/>
      <sz val="12"/>
      <color theme="1"/>
      <name val="Arial"/>
      <family val="2"/>
    </font>
  </fonts>
  <fills count="9">
    <fill>
      <patternFill patternType="none"/>
    </fill>
    <fill>
      <patternFill patternType="gray125"/>
    </fill>
    <fill>
      <patternFill patternType="solid">
        <fgColor rgb="FFCCFFFF"/>
        <bgColor indexed="64"/>
      </patternFill>
    </fill>
    <fill>
      <patternFill patternType="solid">
        <fgColor indexed="41"/>
        <bgColor indexed="64"/>
      </patternFill>
    </fill>
    <fill>
      <patternFill patternType="solid">
        <fgColor indexed="42"/>
        <bgColor indexed="64"/>
      </patternFill>
    </fill>
    <fill>
      <patternFill patternType="solid">
        <fgColor rgb="FFFFFFFF"/>
        <bgColor rgb="FFFFFFFF"/>
      </patternFill>
    </fill>
    <fill>
      <patternFill patternType="solid">
        <fgColor rgb="FFFFFF00"/>
        <bgColor indexed="64"/>
      </patternFill>
    </fill>
    <fill>
      <patternFill patternType="solid">
        <fgColor theme="0"/>
        <bgColor indexed="64"/>
      </patternFill>
    </fill>
    <fill>
      <patternFill patternType="solid">
        <fgColor rgb="FFCCFFCC"/>
        <bgColor indexed="64"/>
      </patternFill>
    </fill>
  </fills>
  <borders count="51">
    <border>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diagonal/>
    </border>
    <border>
      <left/>
      <right/>
      <top/>
      <bottom style="thin">
        <color indexed="64"/>
      </bottom>
      <diagonal/>
    </border>
  </borders>
  <cellStyleXfs count="21">
    <xf numFmtId="0" fontId="0"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0" fillId="0" borderId="0" applyNumberFormat="0" applyFill="0" applyBorder="0" applyAlignment="0" applyProtection="0">
      <alignment vertical="top"/>
      <protection locked="0"/>
    </xf>
    <xf numFmtId="0" fontId="24" fillId="0" borderId="0" applyNumberFormat="0" applyFill="0" applyBorder="0" applyAlignment="0" applyProtection="0"/>
    <xf numFmtId="0" fontId="24" fillId="0" borderId="0"/>
    <xf numFmtId="0" fontId="24" fillId="0" borderId="0" applyNumberFormat="0" applyFill="0" applyBorder="0" applyAlignment="0" applyProtection="0"/>
    <xf numFmtId="0" fontId="24" fillId="0" borderId="0"/>
    <xf numFmtId="167" fontId="24" fillId="0" borderId="0" applyFont="0" applyFill="0" applyBorder="0" applyAlignment="0" applyProtection="0"/>
    <xf numFmtId="0" fontId="24" fillId="0" borderId="0" applyNumberFormat="0" applyFill="0" applyBorder="0" applyAlignment="0" applyProtection="0"/>
    <xf numFmtId="0" fontId="1" fillId="0" borderId="0"/>
    <xf numFmtId="0" fontId="24" fillId="0" borderId="0" applyNumberFormat="0" applyFill="0" applyBorder="0" applyAlignment="0" applyProtection="0"/>
    <xf numFmtId="0" fontId="1" fillId="0" borderId="0"/>
    <xf numFmtId="0" fontId="1" fillId="0" borderId="0"/>
    <xf numFmtId="0" fontId="24" fillId="0" borderId="0" applyNumberFormat="0" applyFill="0" applyBorder="0" applyAlignment="0" applyProtection="0"/>
    <xf numFmtId="0" fontId="1" fillId="0" borderId="0"/>
    <xf numFmtId="0" fontId="1" fillId="0" borderId="0"/>
    <xf numFmtId="0" fontId="1" fillId="0" borderId="0"/>
    <xf numFmtId="0" fontId="24" fillId="0" borderId="0" applyNumberFormat="0" applyFill="0" applyBorder="0" applyAlignment="0" applyProtection="0"/>
    <xf numFmtId="0" fontId="24" fillId="0" borderId="0" applyNumberFormat="0" applyFill="0" applyBorder="0" applyAlignment="0" applyProtection="0"/>
  </cellStyleXfs>
  <cellXfs count="724">
    <xf numFmtId="0" fontId="0" fillId="0" borderId="0" xfId="0"/>
    <xf numFmtId="0" fontId="3" fillId="4" borderId="25" xfId="0" applyFont="1" applyFill="1" applyBorder="1" applyAlignment="1" applyProtection="1">
      <alignment horizontal="left" vertical="top"/>
      <protection locked="0"/>
    </xf>
    <xf numFmtId="0" fontId="3" fillId="4" borderId="17" xfId="0" applyFont="1" applyFill="1" applyBorder="1" applyAlignment="1" applyProtection="1">
      <alignment horizontal="left" vertical="top"/>
      <protection locked="0"/>
    </xf>
    <xf numFmtId="165" fontId="3" fillId="4" borderId="17" xfId="0" applyNumberFormat="1" applyFont="1" applyFill="1" applyBorder="1" applyAlignment="1" applyProtection="1">
      <alignment horizontal="left" vertical="top"/>
      <protection locked="0"/>
    </xf>
    <xf numFmtId="0" fontId="3" fillId="4" borderId="27" xfId="0" applyFont="1" applyFill="1" applyBorder="1" applyAlignment="1" applyProtection="1">
      <alignment horizontal="left" vertical="top"/>
      <protection locked="0"/>
    </xf>
    <xf numFmtId="0" fontId="2" fillId="0" borderId="3" xfId="0" applyFont="1" applyFill="1" applyBorder="1" applyProtection="1">
      <protection hidden="1"/>
    </xf>
    <xf numFmtId="0" fontId="0" fillId="0" borderId="0" xfId="0" applyProtection="1">
      <protection hidden="1"/>
    </xf>
    <xf numFmtId="0" fontId="2" fillId="0" borderId="3" xfId="0" applyFont="1" applyBorder="1" applyProtection="1">
      <protection hidden="1"/>
    </xf>
    <xf numFmtId="166" fontId="2" fillId="0" borderId="3" xfId="3" applyNumberFormat="1" applyFont="1" applyBorder="1" applyProtection="1">
      <protection hidden="1"/>
    </xf>
    <xf numFmtId="166" fontId="2" fillId="0" borderId="3" xfId="3" applyNumberFormat="1" applyFont="1" applyFill="1" applyBorder="1" applyProtection="1">
      <protection hidden="1"/>
    </xf>
    <xf numFmtId="166" fontId="0" fillId="0" borderId="0" xfId="3" applyNumberFormat="1" applyFont="1" applyProtection="1">
      <protection hidden="1"/>
    </xf>
    <xf numFmtId="0" fontId="2" fillId="0" borderId="3" xfId="0" applyFont="1" applyBorder="1"/>
    <xf numFmtId="3" fontId="2" fillId="0" borderId="3" xfId="3" applyNumberFormat="1" applyFont="1" applyBorder="1"/>
    <xf numFmtId="0" fontId="2" fillId="0" borderId="3" xfId="0" applyFont="1" applyFill="1" applyBorder="1"/>
    <xf numFmtId="3" fontId="2" fillId="0" borderId="3" xfId="3" applyNumberFormat="1" applyFont="1" applyFill="1" applyBorder="1"/>
    <xf numFmtId="0" fontId="2" fillId="0" borderId="0" xfId="0" applyFont="1"/>
    <xf numFmtId="0" fontId="19" fillId="6" borderId="0" xfId="0" applyFont="1" applyFill="1"/>
    <xf numFmtId="0" fontId="0" fillId="0" borderId="3" xfId="0" applyBorder="1"/>
    <xf numFmtId="0" fontId="0" fillId="7" borderId="3" xfId="0" applyFill="1" applyBorder="1"/>
    <xf numFmtId="3" fontId="0" fillId="7" borderId="3" xfId="3" applyNumberFormat="1" applyFont="1" applyFill="1" applyBorder="1"/>
    <xf numFmtId="3" fontId="0" fillId="0" borderId="3" xfId="3" applyNumberFormat="1" applyFont="1" applyBorder="1"/>
    <xf numFmtId="3" fontId="0" fillId="0" borderId="3" xfId="0" applyNumberFormat="1" applyBorder="1"/>
    <xf numFmtId="0" fontId="0" fillId="0" borderId="3" xfId="0" applyFont="1" applyBorder="1" applyAlignment="1" applyProtection="1">
      <alignment wrapText="1"/>
      <protection hidden="1"/>
    </xf>
    <xf numFmtId="166" fontId="0" fillId="0" borderId="0" xfId="3" applyNumberFormat="1" applyFont="1"/>
    <xf numFmtId="3" fontId="0" fillId="0" borderId="0" xfId="0" applyNumberFormat="1"/>
    <xf numFmtId="166" fontId="0" fillId="0" borderId="3" xfId="3" applyNumberFormat="1" applyFont="1" applyBorder="1"/>
    <xf numFmtId="0" fontId="0" fillId="0" borderId="0" xfId="0" applyFill="1"/>
    <xf numFmtId="3" fontId="0" fillId="0" borderId="3" xfId="0" applyNumberFormat="1" applyBorder="1" applyProtection="1">
      <protection locked="0" hidden="1"/>
    </xf>
    <xf numFmtId="166" fontId="0" fillId="0" borderId="0" xfId="0" applyNumberFormat="1"/>
    <xf numFmtId="0" fontId="0" fillId="0" borderId="3" xfId="0" applyBorder="1" applyAlignment="1"/>
    <xf numFmtId="0" fontId="0" fillId="0" borderId="3" xfId="0" applyFill="1" applyBorder="1" applyAlignment="1"/>
    <xf numFmtId="166" fontId="0" fillId="7" borderId="3" xfId="3" applyNumberFormat="1" applyFont="1" applyFill="1" applyBorder="1"/>
    <xf numFmtId="3" fontId="0" fillId="7" borderId="3" xfId="0" applyNumberFormat="1" applyFill="1" applyBorder="1"/>
    <xf numFmtId="0" fontId="0" fillId="7" borderId="0" xfId="0" applyFill="1"/>
    <xf numFmtId="3" fontId="0" fillId="0" borderId="0" xfId="3" applyNumberFormat="1" applyFont="1"/>
    <xf numFmtId="0" fontId="0" fillId="2" borderId="3" xfId="0" applyFill="1" applyBorder="1" applyProtection="1">
      <protection locked="0"/>
    </xf>
    <xf numFmtId="0" fontId="0" fillId="2" borderId="3" xfId="0" applyFont="1" applyFill="1" applyBorder="1" applyProtection="1">
      <protection locked="0"/>
    </xf>
    <xf numFmtId="2" fontId="28" fillId="4" borderId="3" xfId="0" applyNumberFormat="1" applyFont="1" applyFill="1" applyBorder="1" applyProtection="1">
      <protection locked="0"/>
    </xf>
    <xf numFmtId="1" fontId="28" fillId="4" borderId="3" xfId="0" applyNumberFormat="1" applyFont="1" applyFill="1" applyBorder="1" applyProtection="1">
      <protection locked="0"/>
    </xf>
    <xf numFmtId="0" fontId="6" fillId="2" borderId="0" xfId="0" applyFont="1" applyFill="1" applyProtection="1"/>
    <xf numFmtId="0" fontId="0" fillId="0" borderId="0" xfId="0" applyFill="1" applyProtection="1"/>
    <xf numFmtId="0" fontId="0" fillId="0" borderId="3" xfId="0" applyFill="1" applyBorder="1" applyAlignment="1" applyProtection="1">
      <alignment wrapText="1"/>
    </xf>
    <xf numFmtId="0" fontId="3" fillId="2" borderId="4" xfId="0" applyFont="1" applyFill="1" applyBorder="1" applyAlignment="1" applyProtection="1">
      <alignment vertical="top"/>
    </xf>
    <xf numFmtId="0" fontId="3" fillId="2" borderId="5" xfId="0" applyFont="1" applyFill="1" applyBorder="1" applyAlignment="1" applyProtection="1">
      <alignment vertical="top"/>
    </xf>
    <xf numFmtId="0" fontId="3" fillId="2" borderId="0" xfId="0" applyFont="1" applyFill="1" applyAlignment="1" applyProtection="1">
      <alignment vertical="top"/>
    </xf>
    <xf numFmtId="0" fontId="3" fillId="2" borderId="0" xfId="0" applyFont="1" applyFill="1" applyProtection="1"/>
    <xf numFmtId="0" fontId="4" fillId="2" borderId="0" xfId="0" applyFont="1" applyFill="1" applyProtection="1"/>
    <xf numFmtId="0" fontId="0" fillId="2" borderId="0" xfId="0" applyFill="1" applyProtection="1"/>
    <xf numFmtId="0" fontId="3" fillId="2" borderId="5" xfId="0" applyFont="1" applyFill="1" applyBorder="1" applyAlignment="1" applyProtection="1">
      <alignment horizontal="center" vertical="top"/>
    </xf>
    <xf numFmtId="0" fontId="3" fillId="2" borderId="5" xfId="0" applyFont="1" applyFill="1" applyBorder="1" applyAlignment="1" applyProtection="1">
      <alignment horizontal="center" vertical="top" wrapText="1"/>
    </xf>
    <xf numFmtId="0" fontId="3" fillId="2" borderId="6" xfId="0" applyFont="1" applyFill="1" applyBorder="1" applyAlignment="1" applyProtection="1">
      <alignment horizontal="center" vertical="top" wrapText="1"/>
    </xf>
    <xf numFmtId="0" fontId="3" fillId="2" borderId="7" xfId="0" applyFont="1" applyFill="1" applyBorder="1" applyAlignment="1" applyProtection="1">
      <alignment horizontal="center" vertical="top" wrapText="1"/>
    </xf>
    <xf numFmtId="0" fontId="3" fillId="2" borderId="4" xfId="0" applyFont="1" applyFill="1" applyBorder="1" applyAlignment="1" applyProtection="1">
      <alignment horizontal="center" vertical="top"/>
    </xf>
    <xf numFmtId="0" fontId="4" fillId="2" borderId="3" xfId="0" applyFont="1" applyFill="1" applyBorder="1" applyProtection="1"/>
    <xf numFmtId="0" fontId="4" fillId="2" borderId="3" xfId="0" applyFont="1" applyFill="1" applyBorder="1" applyAlignment="1" applyProtection="1">
      <alignment horizontal="right"/>
    </xf>
    <xf numFmtId="0" fontId="3" fillId="2" borderId="3" xfId="0" applyFont="1" applyFill="1" applyBorder="1" applyProtection="1"/>
    <xf numFmtId="0" fontId="3" fillId="2" borderId="3" xfId="0" applyFont="1" applyFill="1" applyBorder="1" applyAlignment="1" applyProtection="1">
      <alignment horizontal="left"/>
    </xf>
    <xf numFmtId="0" fontId="3" fillId="2" borderId="17" xfId="0" applyFont="1" applyFill="1" applyBorder="1" applyAlignment="1" applyProtection="1">
      <alignment vertical="top"/>
    </xf>
    <xf numFmtId="0" fontId="3" fillId="2" borderId="17" xfId="0" applyFont="1" applyFill="1" applyBorder="1" applyAlignment="1" applyProtection="1">
      <alignment horizontal="center" vertical="top"/>
    </xf>
    <xf numFmtId="0" fontId="3" fillId="2" borderId="17" xfId="0" applyFont="1" applyFill="1" applyBorder="1" applyAlignment="1" applyProtection="1">
      <alignment horizontal="center" vertical="top" wrapText="1"/>
    </xf>
    <xf numFmtId="0" fontId="3" fillId="2" borderId="18" xfId="0" applyFont="1" applyFill="1" applyBorder="1" applyAlignment="1" applyProtection="1">
      <alignment horizontal="center" vertical="top" wrapText="1"/>
    </xf>
    <xf numFmtId="0" fontId="3" fillId="2" borderId="19" xfId="0" applyFont="1" applyFill="1" applyBorder="1" applyAlignment="1" applyProtection="1">
      <alignment horizontal="center" vertical="top" wrapText="1"/>
    </xf>
    <xf numFmtId="0" fontId="44" fillId="0" borderId="14" xfId="0" applyFont="1" applyFill="1" applyBorder="1" applyProtection="1"/>
    <xf numFmtId="0" fontId="44" fillId="0" borderId="3" xfId="0" applyFont="1" applyFill="1" applyBorder="1" applyProtection="1"/>
    <xf numFmtId="0" fontId="45" fillId="0" borderId="0" xfId="0" applyFont="1" applyFill="1" applyProtection="1"/>
    <xf numFmtId="0" fontId="45" fillId="0" borderId="0" xfId="0" applyFont="1" applyFill="1" applyProtection="1">
      <protection locked="0"/>
    </xf>
    <xf numFmtId="0" fontId="44" fillId="0" borderId="0" xfId="0" applyFont="1" applyFill="1" applyProtection="1"/>
    <xf numFmtId="0" fontId="45" fillId="0" borderId="3" xfId="0" applyFont="1" applyFill="1" applyBorder="1" applyAlignment="1" applyProtection="1">
      <alignment wrapText="1"/>
    </xf>
    <xf numFmtId="0" fontId="45" fillId="0" borderId="3" xfId="0" applyFont="1" applyFill="1" applyBorder="1" applyAlignment="1" applyProtection="1">
      <alignment horizontal="center" wrapText="1"/>
    </xf>
    <xf numFmtId="0" fontId="44" fillId="0" borderId="3" xfId="0" applyFont="1" applyFill="1" applyBorder="1" applyAlignment="1" applyProtection="1">
      <alignment horizontal="center" vertical="center" wrapText="1"/>
    </xf>
    <xf numFmtId="0" fontId="45" fillId="0" borderId="3" xfId="0" applyFont="1" applyFill="1" applyBorder="1" applyProtection="1">
      <protection locked="0"/>
    </xf>
    <xf numFmtId="0" fontId="44" fillId="0" borderId="3" xfId="0" applyFont="1" applyFill="1" applyBorder="1" applyAlignment="1" applyProtection="1">
      <alignment wrapText="1"/>
      <protection locked="0"/>
    </xf>
    <xf numFmtId="0" fontId="45" fillId="0" borderId="3" xfId="0" applyFont="1" applyFill="1" applyBorder="1" applyAlignment="1" applyProtection="1">
      <alignment wrapText="1"/>
      <protection locked="0"/>
    </xf>
    <xf numFmtId="166" fontId="44" fillId="0" borderId="3" xfId="1" applyNumberFormat="1" applyFont="1" applyFill="1" applyBorder="1" applyProtection="1">
      <protection locked="0"/>
    </xf>
    <xf numFmtId="0" fontId="48" fillId="0" borderId="25" xfId="0" applyFont="1" applyBorder="1" applyAlignment="1" applyProtection="1">
      <alignment horizontal="left" vertical="center"/>
      <protection locked="0"/>
    </xf>
    <xf numFmtId="0" fontId="48" fillId="0" borderId="9" xfId="0" applyFont="1" applyBorder="1" applyAlignment="1" applyProtection="1">
      <alignment horizontal="left" vertical="center"/>
      <protection locked="0"/>
    </xf>
    <xf numFmtId="0" fontId="49" fillId="5" borderId="3" xfId="0" applyFont="1" applyFill="1" applyBorder="1" applyAlignment="1" applyProtection="1">
      <alignment horizontal="right"/>
      <protection locked="0"/>
    </xf>
    <xf numFmtId="0" fontId="45" fillId="0" borderId="0" xfId="0" applyFont="1" applyFill="1" applyBorder="1" applyProtection="1">
      <protection locked="0"/>
    </xf>
    <xf numFmtId="0" fontId="45" fillId="0" borderId="0" xfId="0" applyFont="1" applyFill="1" applyBorder="1" applyAlignment="1" applyProtection="1">
      <alignment horizontal="center"/>
      <protection locked="0"/>
    </xf>
    <xf numFmtId="2" fontId="45" fillId="0" borderId="17" xfId="0" applyNumberFormat="1" applyFont="1" applyBorder="1" applyProtection="1">
      <protection locked="0"/>
    </xf>
    <xf numFmtId="0" fontId="48" fillId="0" borderId="9" xfId="0" applyFont="1" applyFill="1" applyBorder="1" applyAlignment="1" applyProtection="1">
      <alignment horizontal="left" vertical="center"/>
      <protection locked="0"/>
    </xf>
    <xf numFmtId="2" fontId="45" fillId="0" borderId="3" xfId="0" applyNumberFormat="1" applyFont="1" applyBorder="1" applyProtection="1">
      <protection locked="0"/>
    </xf>
    <xf numFmtId="0" fontId="45" fillId="0" borderId="20" xfId="0" applyFont="1" applyFill="1" applyBorder="1" applyProtection="1">
      <protection locked="0"/>
    </xf>
    <xf numFmtId="3" fontId="45" fillId="0" borderId="3" xfId="0" applyNumberFormat="1" applyFont="1" applyFill="1" applyBorder="1" applyProtection="1">
      <protection locked="0"/>
    </xf>
    <xf numFmtId="10" fontId="45" fillId="0" borderId="3" xfId="0" applyNumberFormat="1" applyFont="1" applyFill="1" applyBorder="1" applyProtection="1">
      <protection locked="0"/>
    </xf>
    <xf numFmtId="10" fontId="45" fillId="0" borderId="0" xfId="0" applyNumberFormat="1" applyFont="1" applyFill="1" applyBorder="1" applyProtection="1">
      <protection locked="0"/>
    </xf>
    <xf numFmtId="0" fontId="30" fillId="0" borderId="0" xfId="0" applyFont="1" applyFill="1" applyBorder="1" applyProtection="1">
      <protection locked="0"/>
    </xf>
    <xf numFmtId="0" fontId="30" fillId="0" borderId="0" xfId="0" applyFont="1" applyFill="1" applyBorder="1" applyAlignment="1" applyProtection="1">
      <protection locked="0"/>
    </xf>
    <xf numFmtId="0" fontId="44" fillId="0" borderId="20" xfId="0" applyFont="1" applyFill="1" applyBorder="1" applyProtection="1"/>
    <xf numFmtId="0" fontId="46" fillId="0" borderId="0" xfId="0" applyFont="1" applyFill="1" applyProtection="1"/>
    <xf numFmtId="0" fontId="45" fillId="0" borderId="3" xfId="0" applyFont="1" applyFill="1" applyBorder="1" applyProtection="1"/>
    <xf numFmtId="0" fontId="44" fillId="0" borderId="3" xfId="0" applyFont="1" applyFill="1" applyBorder="1" applyAlignment="1" applyProtection="1">
      <alignment wrapText="1"/>
    </xf>
    <xf numFmtId="0" fontId="46" fillId="0" borderId="20" xfId="0" applyFont="1" applyFill="1" applyBorder="1" applyProtection="1"/>
    <xf numFmtId="0" fontId="46" fillId="0" borderId="3" xfId="0" applyFont="1" applyFill="1" applyBorder="1" applyAlignment="1" applyProtection="1">
      <alignment horizontal="center" wrapText="1"/>
    </xf>
    <xf numFmtId="0" fontId="46" fillId="0" borderId="3" xfId="0" applyFont="1" applyFill="1" applyBorder="1" applyProtection="1"/>
    <xf numFmtId="0" fontId="44" fillId="0" borderId="5" xfId="0" applyFont="1" applyFill="1" applyBorder="1" applyProtection="1"/>
    <xf numFmtId="0" fontId="46" fillId="0" borderId="5" xfId="0" applyFont="1" applyFill="1" applyBorder="1" applyProtection="1"/>
    <xf numFmtId="0" fontId="46" fillId="0" borderId="8" xfId="0" applyFont="1" applyFill="1" applyBorder="1" applyAlignment="1" applyProtection="1">
      <alignment horizontal="center" wrapText="1"/>
    </xf>
    <xf numFmtId="0" fontId="46" fillId="0" borderId="3" xfId="0" applyFont="1" applyFill="1" applyBorder="1" applyAlignment="1" applyProtection="1">
      <alignment wrapText="1"/>
    </xf>
    <xf numFmtId="0" fontId="44" fillId="0" borderId="3" xfId="0" applyFont="1" applyFill="1" applyBorder="1" applyAlignment="1" applyProtection="1">
      <alignment horizontal="center"/>
    </xf>
    <xf numFmtId="10" fontId="44" fillId="0" borderId="3" xfId="0" applyNumberFormat="1" applyFont="1" applyFill="1" applyBorder="1" applyAlignment="1" applyProtection="1">
      <alignment horizontal="center"/>
    </xf>
    <xf numFmtId="0" fontId="44" fillId="0" borderId="3" xfId="0" applyFont="1" applyFill="1" applyBorder="1" applyAlignment="1" applyProtection="1">
      <alignment horizontal="center" wrapText="1"/>
    </xf>
    <xf numFmtId="0" fontId="46" fillId="0" borderId="36" xfId="0" applyFont="1" applyFill="1" applyBorder="1" applyAlignment="1" applyProtection="1">
      <alignment horizontal="center" wrapText="1"/>
    </xf>
    <xf numFmtId="0" fontId="46" fillId="0" borderId="28" xfId="0" applyFont="1" applyFill="1" applyBorder="1" applyAlignment="1" applyProtection="1">
      <alignment horizontal="center" wrapText="1"/>
    </xf>
    <xf numFmtId="0" fontId="47" fillId="0" borderId="3" xfId="0" applyFont="1" applyFill="1" applyBorder="1" applyAlignment="1" applyProtection="1">
      <alignment horizontal="center"/>
    </xf>
    <xf numFmtId="0" fontId="45" fillId="0" borderId="20" xfId="0" applyFont="1" applyFill="1" applyBorder="1" applyProtection="1"/>
    <xf numFmtId="0" fontId="45" fillId="0" borderId="0" xfId="0" applyFont="1" applyFill="1" applyBorder="1" applyProtection="1"/>
    <xf numFmtId="0" fontId="45" fillId="0" borderId="0" xfId="0" applyFont="1" applyFill="1" applyBorder="1" applyAlignment="1" applyProtection="1">
      <alignment horizontal="center"/>
    </xf>
    <xf numFmtId="0" fontId="4" fillId="2" borderId="0" xfId="0" applyFont="1" applyFill="1" applyProtection="1">
      <protection locked="0"/>
    </xf>
    <xf numFmtId="0" fontId="4" fillId="2" borderId="3" xfId="0" applyFont="1" applyFill="1" applyBorder="1" applyProtection="1">
      <protection locked="0"/>
    </xf>
    <xf numFmtId="1" fontId="4" fillId="2" borderId="3" xfId="0" applyNumberFormat="1" applyFont="1" applyFill="1" applyBorder="1" applyProtection="1">
      <protection locked="0"/>
    </xf>
    <xf numFmtId="2" fontId="4" fillId="2" borderId="3" xfId="0" applyNumberFormat="1" applyFont="1" applyFill="1" applyBorder="1" applyProtection="1">
      <protection locked="0"/>
    </xf>
    <xf numFmtId="2" fontId="4" fillId="2" borderId="10" xfId="0" applyNumberFormat="1" applyFont="1" applyFill="1" applyBorder="1" applyProtection="1">
      <protection locked="0"/>
    </xf>
    <xf numFmtId="1" fontId="3" fillId="2" borderId="3" xfId="0" applyNumberFormat="1" applyFont="1" applyFill="1" applyBorder="1" applyProtection="1">
      <protection locked="0"/>
    </xf>
    <xf numFmtId="2" fontId="3" fillId="2" borderId="3" xfId="0" applyNumberFormat="1" applyFont="1" applyFill="1" applyBorder="1" applyProtection="1">
      <protection locked="0"/>
    </xf>
    <xf numFmtId="2" fontId="4" fillId="2" borderId="13" xfId="0" applyNumberFormat="1" applyFont="1" applyFill="1" applyBorder="1" applyProtection="1">
      <protection locked="0"/>
    </xf>
    <xf numFmtId="2" fontId="45" fillId="0" borderId="3" xfId="0" applyNumberFormat="1" applyFont="1" applyFill="1" applyBorder="1" applyProtection="1">
      <protection locked="0"/>
    </xf>
    <xf numFmtId="2" fontId="45" fillId="0" borderId="3" xfId="0" applyNumberFormat="1" applyFont="1" applyFill="1" applyBorder="1" applyAlignment="1" applyProtection="1">
      <alignment horizontal="center"/>
      <protection locked="0"/>
    </xf>
    <xf numFmtId="2" fontId="49" fillId="5" borderId="3" xfId="2" applyNumberFormat="1" applyFont="1" applyFill="1" applyBorder="1" applyAlignment="1" applyProtection="1">
      <alignment horizontal="right"/>
      <protection locked="0"/>
    </xf>
    <xf numFmtId="2" fontId="45" fillId="0" borderId="17" xfId="2" applyNumberFormat="1" applyFont="1" applyBorder="1" applyProtection="1">
      <protection locked="0"/>
    </xf>
    <xf numFmtId="2" fontId="45" fillId="0" borderId="3" xfId="2" applyNumberFormat="1" applyFont="1" applyBorder="1" applyProtection="1">
      <protection locked="0"/>
    </xf>
    <xf numFmtId="2" fontId="4" fillId="2" borderId="12" xfId="0" applyNumberFormat="1" applyFont="1" applyFill="1" applyBorder="1" applyProtection="1">
      <protection locked="0"/>
    </xf>
    <xf numFmtId="0" fontId="4" fillId="2" borderId="0" xfId="0" applyFont="1" applyFill="1" applyAlignment="1" applyProtection="1">
      <alignment vertical="top"/>
      <protection locked="0"/>
    </xf>
    <xf numFmtId="0" fontId="6" fillId="2" borderId="0" xfId="0" applyFont="1" applyFill="1" applyProtection="1">
      <protection locked="0"/>
    </xf>
    <xf numFmtId="164" fontId="4" fillId="2" borderId="3" xfId="0" applyNumberFormat="1" applyFont="1" applyFill="1" applyBorder="1" applyProtection="1">
      <protection locked="0"/>
    </xf>
    <xf numFmtId="0" fontId="11" fillId="2" borderId="0" xfId="0" applyFont="1" applyFill="1" applyProtection="1">
      <protection locked="0"/>
    </xf>
    <xf numFmtId="1" fontId="4" fillId="2" borderId="25" xfId="0" applyNumberFormat="1" applyFont="1" applyFill="1" applyBorder="1" applyProtection="1">
      <protection locked="0"/>
    </xf>
    <xf numFmtId="1" fontId="4" fillId="2" borderId="26" xfId="0" applyNumberFormat="1" applyFont="1" applyFill="1" applyBorder="1" applyProtection="1">
      <protection locked="0"/>
    </xf>
    <xf numFmtId="2" fontId="4" fillId="2" borderId="17" xfId="0" applyNumberFormat="1" applyFont="1" applyFill="1" applyBorder="1" applyProtection="1">
      <protection locked="0"/>
    </xf>
    <xf numFmtId="2" fontId="4" fillId="2" borderId="27" xfId="0" applyNumberFormat="1" applyFont="1" applyFill="1" applyBorder="1" applyProtection="1">
      <protection locked="0"/>
    </xf>
    <xf numFmtId="0" fontId="4" fillId="2" borderId="10" xfId="0" applyFont="1" applyFill="1" applyBorder="1" applyProtection="1">
      <protection locked="0"/>
    </xf>
    <xf numFmtId="1" fontId="4" fillId="2" borderId="29" xfId="0" applyNumberFormat="1" applyFont="1" applyFill="1" applyBorder="1" applyProtection="1">
      <protection locked="0"/>
    </xf>
    <xf numFmtId="1" fontId="4" fillId="2" borderId="30" xfId="0" applyNumberFormat="1" applyFont="1" applyFill="1" applyBorder="1" applyProtection="1">
      <protection locked="0"/>
    </xf>
    <xf numFmtId="1" fontId="4" fillId="2" borderId="17" xfId="0" applyNumberFormat="1" applyFont="1" applyFill="1" applyBorder="1" applyProtection="1">
      <protection locked="0"/>
    </xf>
    <xf numFmtId="0" fontId="4" fillId="3" borderId="0" xfId="0" applyFont="1" applyFill="1" applyProtection="1">
      <protection locked="0"/>
    </xf>
    <xf numFmtId="0" fontId="3" fillId="3" borderId="0" xfId="0" applyFont="1" applyFill="1" applyAlignment="1" applyProtection="1">
      <alignment vertical="top"/>
      <protection locked="0"/>
    </xf>
    <xf numFmtId="0" fontId="3" fillId="4" borderId="9" xfId="0" applyFont="1" applyFill="1" applyBorder="1" applyAlignment="1" applyProtection="1">
      <alignment horizontal="left" vertical="top"/>
      <protection locked="0"/>
    </xf>
    <xf numFmtId="0" fontId="3" fillId="4" borderId="3" xfId="0" applyFont="1" applyFill="1" applyBorder="1" applyAlignment="1" applyProtection="1">
      <alignment horizontal="left" vertical="top"/>
      <protection locked="0"/>
    </xf>
    <xf numFmtId="0" fontId="3" fillId="4" borderId="10" xfId="0" applyFont="1" applyFill="1" applyBorder="1" applyAlignment="1" applyProtection="1">
      <alignment horizontal="left" vertical="top"/>
      <protection locked="0"/>
    </xf>
    <xf numFmtId="165" fontId="3" fillId="4" borderId="3" xfId="0" applyNumberFormat="1" applyFont="1" applyFill="1" applyBorder="1" applyAlignment="1" applyProtection="1">
      <alignment horizontal="left" vertical="top"/>
      <protection locked="0"/>
    </xf>
    <xf numFmtId="0" fontId="3" fillId="4" borderId="12" xfId="0" applyFont="1" applyFill="1" applyBorder="1" applyAlignment="1" applyProtection="1">
      <alignment horizontal="left" vertical="top"/>
      <protection locked="0"/>
    </xf>
    <xf numFmtId="165" fontId="3" fillId="4" borderId="12" xfId="0" applyNumberFormat="1" applyFont="1" applyFill="1" applyBorder="1" applyAlignment="1" applyProtection="1">
      <alignment horizontal="left" vertical="top"/>
      <protection locked="0"/>
    </xf>
    <xf numFmtId="0" fontId="3" fillId="4" borderId="13" xfId="0" applyFont="1" applyFill="1" applyBorder="1" applyAlignment="1" applyProtection="1">
      <alignment horizontal="left" vertical="top"/>
      <protection locked="0"/>
    </xf>
    <xf numFmtId="0" fontId="3" fillId="3" borderId="0" xfId="0" applyFont="1" applyFill="1" applyBorder="1" applyProtection="1">
      <protection locked="0"/>
    </xf>
    <xf numFmtId="0" fontId="4" fillId="3" borderId="0" xfId="0" applyFont="1" applyFill="1" applyBorder="1" applyProtection="1">
      <protection locked="0"/>
    </xf>
    <xf numFmtId="0" fontId="4" fillId="4" borderId="0" xfId="0" applyFont="1" applyFill="1" applyBorder="1" applyProtection="1">
      <protection locked="0"/>
    </xf>
    <xf numFmtId="165" fontId="4" fillId="3" borderId="0" xfId="0" applyNumberFormat="1" applyFont="1" applyFill="1" applyBorder="1" applyProtection="1">
      <protection locked="0"/>
    </xf>
    <xf numFmtId="165" fontId="4" fillId="3" borderId="0" xfId="0" applyNumberFormat="1" applyFont="1" applyFill="1" applyProtection="1">
      <protection locked="0"/>
    </xf>
    <xf numFmtId="0" fontId="12" fillId="2" borderId="0" xfId="0" applyFont="1" applyFill="1" applyAlignment="1" applyProtection="1">
      <alignment vertical="top"/>
      <protection locked="0"/>
    </xf>
    <xf numFmtId="1" fontId="11" fillId="2" borderId="17" xfId="0" applyNumberFormat="1" applyFont="1" applyFill="1" applyBorder="1" applyProtection="1">
      <protection locked="0"/>
    </xf>
    <xf numFmtId="2" fontId="11" fillId="2" borderId="17" xfId="0" applyNumberFormat="1" applyFont="1" applyFill="1" applyBorder="1" applyProtection="1">
      <protection locked="0"/>
    </xf>
    <xf numFmtId="2" fontId="11" fillId="2" borderId="27" xfId="0" applyNumberFormat="1" applyFont="1" applyFill="1" applyBorder="1" applyProtection="1">
      <protection locked="0"/>
    </xf>
    <xf numFmtId="1" fontId="11" fillId="2" borderId="3" xfId="0" applyNumberFormat="1" applyFont="1" applyFill="1" applyBorder="1" applyProtection="1">
      <protection locked="0"/>
    </xf>
    <xf numFmtId="2" fontId="11" fillId="2" borderId="3" xfId="0" applyNumberFormat="1" applyFont="1" applyFill="1" applyBorder="1" applyProtection="1">
      <protection locked="0"/>
    </xf>
    <xf numFmtId="2" fontId="11" fillId="2" borderId="10" xfId="0" applyNumberFormat="1" applyFont="1" applyFill="1" applyBorder="1" applyProtection="1">
      <protection locked="0"/>
    </xf>
    <xf numFmtId="1" fontId="12" fillId="2" borderId="17" xfId="0" applyNumberFormat="1" applyFont="1" applyFill="1" applyBorder="1" applyProtection="1">
      <protection locked="0"/>
    </xf>
    <xf numFmtId="1" fontId="12" fillId="2" borderId="3" xfId="0" applyNumberFormat="1" applyFont="1" applyFill="1" applyBorder="1" applyProtection="1">
      <protection locked="0"/>
    </xf>
    <xf numFmtId="2" fontId="12" fillId="2" borderId="3" xfId="0" applyNumberFormat="1" applyFont="1" applyFill="1" applyBorder="1" applyProtection="1">
      <protection locked="0"/>
    </xf>
    <xf numFmtId="2" fontId="12" fillId="2" borderId="27" xfId="0" applyNumberFormat="1" applyFont="1" applyFill="1" applyBorder="1" applyProtection="1">
      <protection locked="0"/>
    </xf>
    <xf numFmtId="2" fontId="12" fillId="2" borderId="10" xfId="0" applyNumberFormat="1" applyFont="1" applyFill="1" applyBorder="1" applyProtection="1">
      <protection locked="0"/>
    </xf>
    <xf numFmtId="1" fontId="12" fillId="2" borderId="12" xfId="0" applyNumberFormat="1" applyFont="1" applyFill="1" applyBorder="1" applyProtection="1">
      <protection locked="0"/>
    </xf>
    <xf numFmtId="2" fontId="12" fillId="2" borderId="17" xfId="0" applyNumberFormat="1" applyFont="1" applyFill="1" applyBorder="1" applyProtection="1">
      <protection locked="0"/>
    </xf>
    <xf numFmtId="0" fontId="11" fillId="2" borderId="0" xfId="0" applyFont="1" applyFill="1" applyBorder="1" applyProtection="1">
      <protection locked="0"/>
    </xf>
    <xf numFmtId="0" fontId="12" fillId="2" borderId="0" xfId="0" applyFont="1" applyFill="1" applyBorder="1" applyProtection="1">
      <protection locked="0"/>
    </xf>
    <xf numFmtId="1" fontId="11" fillId="2" borderId="17" xfId="0" applyNumberFormat="1" applyFont="1" applyFill="1" applyBorder="1" applyAlignment="1" applyProtection="1">
      <alignment horizontal="right" wrapText="1"/>
      <protection locked="0"/>
    </xf>
    <xf numFmtId="1" fontId="11" fillId="2" borderId="18" xfId="0" applyNumberFormat="1" applyFont="1" applyFill="1" applyBorder="1" applyAlignment="1" applyProtection="1">
      <alignment horizontal="right" wrapText="1"/>
      <protection locked="0"/>
    </xf>
    <xf numFmtId="2" fontId="11" fillId="2" borderId="27" xfId="0" applyNumberFormat="1" applyFont="1" applyFill="1" applyBorder="1" applyAlignment="1" applyProtection="1">
      <alignment horizontal="right" wrapText="1"/>
      <protection locked="0"/>
    </xf>
    <xf numFmtId="1" fontId="11" fillId="2" borderId="3" xfId="0" applyNumberFormat="1" applyFont="1" applyFill="1" applyBorder="1" applyAlignment="1" applyProtection="1">
      <alignment horizontal="right" wrapText="1"/>
      <protection locked="0"/>
    </xf>
    <xf numFmtId="1" fontId="11" fillId="2" borderId="8" xfId="0" applyNumberFormat="1" applyFont="1" applyFill="1" applyBorder="1" applyAlignment="1" applyProtection="1">
      <alignment horizontal="right" wrapText="1"/>
      <protection locked="0"/>
    </xf>
    <xf numFmtId="2" fontId="11" fillId="2" borderId="10" xfId="0" applyNumberFormat="1" applyFont="1" applyFill="1" applyBorder="1" applyAlignment="1" applyProtection="1">
      <alignment horizontal="right" wrapText="1"/>
      <protection locked="0"/>
    </xf>
    <xf numFmtId="1" fontId="11" fillId="2" borderId="20" xfId="0" applyNumberFormat="1" applyFont="1" applyFill="1" applyBorder="1" applyAlignment="1" applyProtection="1">
      <alignment horizontal="right" wrapText="1"/>
      <protection locked="0"/>
    </xf>
    <xf numFmtId="1" fontId="11" fillId="2" borderId="43" xfId="0" applyNumberFormat="1" applyFont="1" applyFill="1" applyBorder="1" applyAlignment="1" applyProtection="1">
      <alignment horizontal="right" wrapText="1"/>
      <protection locked="0"/>
    </xf>
    <xf numFmtId="2" fontId="11" fillId="2" borderId="44" xfId="0" applyNumberFormat="1" applyFont="1" applyFill="1" applyBorder="1" applyAlignment="1" applyProtection="1">
      <alignment horizontal="right" wrapText="1"/>
      <protection locked="0"/>
    </xf>
    <xf numFmtId="0" fontId="20" fillId="2" borderId="0" xfId="4" applyFill="1" applyAlignment="1" applyProtection="1">
      <protection locked="0"/>
    </xf>
    <xf numFmtId="1" fontId="11" fillId="2" borderId="7" xfId="0" applyNumberFormat="1" applyFont="1" applyFill="1" applyBorder="1" applyAlignment="1" applyProtection="1">
      <alignment horizontal="right" wrapText="1"/>
      <protection locked="0"/>
    </xf>
    <xf numFmtId="0" fontId="11" fillId="2" borderId="0" xfId="0" applyFont="1" applyFill="1" applyBorder="1" applyAlignment="1" applyProtection="1">
      <alignment horizontal="center"/>
      <protection locked="0"/>
    </xf>
    <xf numFmtId="0" fontId="16" fillId="2" borderId="0" xfId="0" applyFont="1" applyFill="1" applyBorder="1" applyAlignment="1" applyProtection="1">
      <alignment horizontal="center" wrapText="1"/>
      <protection locked="0"/>
    </xf>
    <xf numFmtId="1" fontId="12" fillId="2" borderId="0" xfId="0" applyNumberFormat="1" applyFont="1" applyFill="1" applyBorder="1" applyProtection="1">
      <protection locked="0"/>
    </xf>
    <xf numFmtId="2" fontId="12" fillId="2" borderId="0" xfId="0" applyNumberFormat="1" applyFont="1" applyFill="1" applyBorder="1" applyProtection="1">
      <protection locked="0"/>
    </xf>
    <xf numFmtId="0" fontId="6" fillId="2" borderId="3" xfId="0" applyFont="1" applyFill="1" applyBorder="1" applyProtection="1">
      <protection locked="0"/>
    </xf>
    <xf numFmtId="0" fontId="6" fillId="2" borderId="3" xfId="0" applyFont="1" applyFill="1" applyBorder="1" applyAlignment="1" applyProtection="1">
      <alignment wrapText="1"/>
      <protection locked="0"/>
    </xf>
    <xf numFmtId="1" fontId="4" fillId="2" borderId="3" xfId="0" applyNumberFormat="1" applyFont="1" applyFill="1" applyBorder="1" applyAlignment="1" applyProtection="1">
      <alignment horizontal="right" wrapText="1"/>
      <protection locked="0"/>
    </xf>
    <xf numFmtId="2" fontId="4" fillId="2" borderId="3" xfId="0" applyNumberFormat="1" applyFont="1" applyFill="1" applyBorder="1" applyAlignment="1" applyProtection="1">
      <alignment horizontal="right" wrapText="1"/>
      <protection locked="0"/>
    </xf>
    <xf numFmtId="1" fontId="3" fillId="2" borderId="3" xfId="0" applyNumberFormat="1" applyFont="1" applyFill="1" applyBorder="1" applyAlignment="1" applyProtection="1">
      <alignment horizontal="right" wrapText="1"/>
      <protection locked="0"/>
    </xf>
    <xf numFmtId="1" fontId="4" fillId="2" borderId="20" xfId="0" applyNumberFormat="1" applyFont="1" applyFill="1" applyBorder="1" applyProtection="1">
      <protection locked="0"/>
    </xf>
    <xf numFmtId="0" fontId="23" fillId="2" borderId="3" xfId="0" applyFont="1" applyFill="1" applyBorder="1" applyAlignment="1" applyProtection="1">
      <alignment wrapText="1"/>
      <protection locked="0"/>
    </xf>
    <xf numFmtId="2" fontId="28" fillId="2" borderId="3" xfId="5" applyNumberFormat="1" applyFont="1" applyFill="1" applyBorder="1" applyProtection="1">
      <protection locked="0"/>
    </xf>
    <xf numFmtId="1" fontId="28" fillId="2" borderId="3" xfId="5" applyNumberFormat="1" applyFont="1" applyFill="1" applyBorder="1" applyProtection="1">
      <protection locked="0"/>
    </xf>
    <xf numFmtId="0" fontId="4" fillId="2" borderId="0" xfId="0" applyFont="1" applyFill="1" applyAlignment="1" applyProtection="1">
      <alignment vertical="top"/>
    </xf>
    <xf numFmtId="0" fontId="5" fillId="2" borderId="0" xfId="0" applyFont="1" applyFill="1" applyAlignment="1" applyProtection="1">
      <alignment vertical="top" wrapText="1"/>
    </xf>
    <xf numFmtId="0" fontId="5" fillId="2" borderId="0" xfId="0" applyFont="1" applyFill="1" applyAlignment="1" applyProtection="1">
      <alignment vertical="top"/>
    </xf>
    <xf numFmtId="0" fontId="7" fillId="2" borderId="3" xfId="0" applyFont="1" applyFill="1" applyBorder="1" applyAlignment="1" applyProtection="1">
      <alignment vertical="top"/>
    </xf>
    <xf numFmtId="0" fontId="3" fillId="2" borderId="3" xfId="0" applyFont="1" applyFill="1" applyBorder="1" applyAlignment="1" applyProtection="1">
      <alignment vertical="top"/>
    </xf>
    <xf numFmtId="0" fontId="8" fillId="2" borderId="3" xfId="0" applyFont="1" applyFill="1" applyBorder="1" applyAlignment="1" applyProtection="1">
      <alignment vertical="top"/>
    </xf>
    <xf numFmtId="1" fontId="3" fillId="2" borderId="3" xfId="0" applyNumberFormat="1" applyFont="1" applyFill="1" applyBorder="1" applyProtection="1"/>
    <xf numFmtId="1" fontId="3" fillId="2" borderId="3" xfId="0" applyNumberFormat="1" applyFont="1" applyFill="1" applyBorder="1" applyAlignment="1" applyProtection="1">
      <alignment horizontal="center"/>
    </xf>
    <xf numFmtId="2" fontId="3" fillId="2" borderId="3" xfId="0" applyNumberFormat="1" applyFont="1" applyFill="1" applyBorder="1" applyProtection="1"/>
    <xf numFmtId="0" fontId="3" fillId="2" borderId="14" xfId="0" applyFont="1" applyFill="1" applyBorder="1" applyProtection="1"/>
    <xf numFmtId="0" fontId="4" fillId="2" borderId="16" xfId="0" applyFont="1" applyFill="1" applyBorder="1" applyProtection="1"/>
    <xf numFmtId="0" fontId="3" fillId="2" borderId="1" xfId="0" applyFont="1" applyFill="1" applyBorder="1" applyAlignment="1" applyProtection="1">
      <alignment vertical="top"/>
    </xf>
    <xf numFmtId="0" fontId="3" fillId="2" borderId="2" xfId="0" applyFont="1" applyFill="1" applyBorder="1" applyAlignment="1" applyProtection="1">
      <alignment vertical="top"/>
    </xf>
    <xf numFmtId="0" fontId="3" fillId="2" borderId="22" xfId="0" applyFont="1" applyFill="1" applyBorder="1" applyAlignment="1" applyProtection="1">
      <alignment horizontal="center" vertical="top" wrapText="1"/>
    </xf>
    <xf numFmtId="0" fontId="3" fillId="2" borderId="23" xfId="0" applyFont="1" applyFill="1" applyBorder="1" applyAlignment="1" applyProtection="1">
      <alignment horizontal="center" vertical="top" wrapText="1"/>
    </xf>
    <xf numFmtId="0" fontId="3" fillId="2" borderId="24" xfId="0" applyFont="1" applyFill="1" applyBorder="1" applyAlignment="1" applyProtection="1">
      <alignment horizontal="center" vertical="top" wrapText="1"/>
    </xf>
    <xf numFmtId="0" fontId="4" fillId="2" borderId="25" xfId="0" applyFont="1" applyFill="1" applyBorder="1" applyProtection="1"/>
    <xf numFmtId="0" fontId="4" fillId="2" borderId="18" xfId="0" applyFont="1" applyFill="1" applyBorder="1" applyProtection="1"/>
    <xf numFmtId="0" fontId="4" fillId="2" borderId="9" xfId="0" applyFont="1" applyFill="1" applyBorder="1" applyProtection="1"/>
    <xf numFmtId="0" fontId="4" fillId="2" borderId="8" xfId="0" applyFont="1" applyFill="1" applyBorder="1" applyProtection="1"/>
    <xf numFmtId="0" fontId="4" fillId="2" borderId="25" xfId="0" applyFont="1" applyFill="1" applyBorder="1" applyAlignment="1" applyProtection="1">
      <alignment horizontal="right"/>
    </xf>
    <xf numFmtId="0" fontId="4" fillId="2" borderId="9" xfId="0" applyFont="1" applyFill="1" applyBorder="1" applyAlignment="1" applyProtection="1">
      <alignment horizontal="right"/>
    </xf>
    <xf numFmtId="0" fontId="4" fillId="2" borderId="0" xfId="0" applyFont="1" applyFill="1" applyBorder="1" applyProtection="1"/>
    <xf numFmtId="0" fontId="3" fillId="2" borderId="0" xfId="0" applyFont="1" applyFill="1" applyBorder="1" applyProtection="1"/>
    <xf numFmtId="0" fontId="3" fillId="2" borderId="8" xfId="0" applyFont="1" applyFill="1" applyBorder="1" applyAlignment="1" applyProtection="1">
      <alignment vertical="top"/>
    </xf>
    <xf numFmtId="0" fontId="3" fillId="2" borderId="3" xfId="0" applyFont="1" applyFill="1" applyBorder="1" applyAlignment="1" applyProtection="1">
      <alignment horizontal="right"/>
    </xf>
    <xf numFmtId="1" fontId="4" fillId="2" borderId="17" xfId="0" applyNumberFormat="1" applyFont="1" applyFill="1" applyBorder="1" applyProtection="1"/>
    <xf numFmtId="0" fontId="3" fillId="2" borderId="10" xfId="0" applyFont="1" applyFill="1" applyBorder="1" applyAlignment="1" applyProtection="1">
      <alignment horizontal="center" vertical="top" wrapText="1"/>
    </xf>
    <xf numFmtId="0" fontId="3" fillId="2" borderId="26" xfId="0" applyFont="1" applyFill="1" applyBorder="1" applyAlignment="1" applyProtection="1">
      <alignment horizontal="center" vertical="top"/>
    </xf>
    <xf numFmtId="1" fontId="3" fillId="2" borderId="0" xfId="0" applyNumberFormat="1" applyFont="1" applyFill="1" applyBorder="1" applyProtection="1"/>
    <xf numFmtId="2" fontId="3" fillId="2" borderId="0" xfId="0" applyNumberFormat="1" applyFont="1" applyFill="1" applyBorder="1" applyProtection="1"/>
    <xf numFmtId="1" fontId="3" fillId="4" borderId="25" xfId="0" applyNumberFormat="1" applyFont="1" applyFill="1" applyBorder="1" applyAlignment="1" applyProtection="1">
      <alignment horizontal="left" vertical="top"/>
      <protection locked="0"/>
    </xf>
    <xf numFmtId="1" fontId="3" fillId="4" borderId="9" xfId="0" applyNumberFormat="1" applyFont="1" applyFill="1" applyBorder="1" applyAlignment="1" applyProtection="1">
      <alignment horizontal="left" vertical="top"/>
      <protection locked="0"/>
    </xf>
    <xf numFmtId="0" fontId="3" fillId="3" borderId="1" xfId="0" applyFont="1" applyFill="1" applyBorder="1" applyAlignment="1" applyProtection="1">
      <alignment horizontal="center" vertical="top"/>
    </xf>
    <xf numFmtId="0" fontId="3" fillId="3" borderId="23" xfId="0" applyFont="1" applyFill="1" applyBorder="1" applyAlignment="1" applyProtection="1">
      <alignment horizontal="left" vertical="top" wrapText="1"/>
    </xf>
    <xf numFmtId="0" fontId="3" fillId="3" borderId="23" xfId="0" applyFont="1" applyFill="1" applyBorder="1" applyAlignment="1" applyProtection="1">
      <alignment horizontal="center" vertical="top" wrapText="1"/>
    </xf>
    <xf numFmtId="165" fontId="3" fillId="3" borderId="23" xfId="0" applyNumberFormat="1" applyFont="1" applyFill="1" applyBorder="1" applyAlignment="1" applyProtection="1">
      <alignment horizontal="center" vertical="top" wrapText="1"/>
    </xf>
    <xf numFmtId="0" fontId="3" fillId="3" borderId="24" xfId="0" applyFont="1" applyFill="1" applyBorder="1" applyAlignment="1" applyProtection="1">
      <alignment horizontal="center" vertical="top" wrapText="1"/>
    </xf>
    <xf numFmtId="0" fontId="11" fillId="2" borderId="0" xfId="0" applyFont="1" applyFill="1" applyProtection="1"/>
    <xf numFmtId="0" fontId="12" fillId="2" borderId="0" xfId="0" applyFont="1" applyFill="1" applyAlignment="1" applyProtection="1">
      <alignment vertical="top"/>
    </xf>
    <xf numFmtId="0" fontId="13" fillId="2" borderId="0" xfId="0" applyFont="1" applyFill="1" applyAlignment="1" applyProtection="1">
      <alignment horizontal="right"/>
    </xf>
    <xf numFmtId="0" fontId="12" fillId="2" borderId="12" xfId="0" applyFont="1" applyFill="1" applyBorder="1" applyAlignment="1" applyProtection="1">
      <alignment horizontal="center" vertical="top" wrapText="1"/>
    </xf>
    <xf numFmtId="0" fontId="12" fillId="2" borderId="13" xfId="0" applyFont="1" applyFill="1" applyBorder="1" applyAlignment="1" applyProtection="1">
      <alignment horizontal="center" vertical="top" wrapText="1"/>
    </xf>
    <xf numFmtId="0" fontId="12" fillId="2" borderId="35" xfId="0" applyFont="1" applyFill="1" applyBorder="1" applyAlignment="1" applyProtection="1">
      <alignment horizontal="center" vertical="top" wrapText="1"/>
    </xf>
    <xf numFmtId="0" fontId="11" fillId="2" borderId="25" xfId="0" applyFont="1" applyFill="1" applyBorder="1" applyAlignment="1" applyProtection="1">
      <alignment horizontal="center"/>
    </xf>
    <xf numFmtId="0" fontId="11" fillId="2" borderId="17" xfId="0" applyFont="1" applyFill="1" applyBorder="1" applyProtection="1"/>
    <xf numFmtId="0" fontId="11" fillId="2" borderId="9" xfId="0" applyFont="1" applyFill="1" applyBorder="1" applyAlignment="1" applyProtection="1">
      <alignment horizontal="center"/>
    </xf>
    <xf numFmtId="0" fontId="11" fillId="2" borderId="3" xfId="0" applyFont="1" applyFill="1" applyBorder="1" applyProtection="1"/>
    <xf numFmtId="0" fontId="11" fillId="2" borderId="9" xfId="0" applyFont="1" applyFill="1" applyBorder="1" applyAlignment="1" applyProtection="1">
      <alignment horizontal="right"/>
    </xf>
    <xf numFmtId="0" fontId="11" fillId="2" borderId="3" xfId="0" applyFont="1" applyFill="1" applyBorder="1" applyAlignment="1" applyProtection="1">
      <alignment wrapText="1"/>
    </xf>
    <xf numFmtId="0" fontId="14" fillId="2" borderId="3" xfId="0" applyFont="1" applyFill="1" applyBorder="1" applyAlignment="1" applyProtection="1">
      <alignment horizontal="right" wrapText="1"/>
    </xf>
    <xf numFmtId="0" fontId="14" fillId="2" borderId="3" xfId="0" applyFont="1" applyFill="1" applyBorder="1" applyAlignment="1" applyProtection="1">
      <alignment horizontal="right"/>
    </xf>
    <xf numFmtId="0" fontId="15" fillId="2" borderId="3" xfId="0" applyFont="1" applyFill="1" applyBorder="1" applyAlignment="1" applyProtection="1">
      <alignment wrapText="1"/>
    </xf>
    <xf numFmtId="0" fontId="12" fillId="2" borderId="3" xfId="0" applyFont="1" applyFill="1" applyBorder="1" applyProtection="1"/>
    <xf numFmtId="0" fontId="11" fillId="2" borderId="25" xfId="0" applyFont="1" applyFill="1" applyBorder="1" applyProtection="1"/>
    <xf numFmtId="0" fontId="11" fillId="2" borderId="9" xfId="0" applyFont="1" applyFill="1" applyBorder="1" applyProtection="1"/>
    <xf numFmtId="0" fontId="11" fillId="2" borderId="11" xfId="0" applyFont="1" applyFill="1" applyBorder="1" applyProtection="1"/>
    <xf numFmtId="0" fontId="12" fillId="2" borderId="12" xfId="0" applyFont="1" applyFill="1" applyBorder="1" applyProtection="1"/>
    <xf numFmtId="0" fontId="13" fillId="2" borderId="3" xfId="0" applyFont="1" applyFill="1" applyBorder="1" applyAlignment="1" applyProtection="1">
      <alignment horizontal="right" wrapText="1"/>
    </xf>
    <xf numFmtId="0" fontId="13" fillId="2" borderId="3" xfId="0" applyFont="1" applyFill="1" applyBorder="1" applyAlignment="1" applyProtection="1">
      <alignment horizontal="right"/>
    </xf>
    <xf numFmtId="1" fontId="12" fillId="2" borderId="12" xfId="0" applyNumberFormat="1" applyFont="1" applyFill="1" applyBorder="1" applyAlignment="1" applyProtection="1">
      <alignment horizontal="center"/>
    </xf>
    <xf numFmtId="1" fontId="12" fillId="2" borderId="13" xfId="0" applyNumberFormat="1" applyFont="1" applyFill="1" applyBorder="1" applyAlignment="1" applyProtection="1">
      <alignment horizontal="center"/>
    </xf>
    <xf numFmtId="0" fontId="17" fillId="2" borderId="0" xfId="0" applyFont="1" applyFill="1" applyProtection="1"/>
    <xf numFmtId="0" fontId="17" fillId="2" borderId="0" xfId="0" applyFont="1" applyFill="1" applyBorder="1" applyProtection="1"/>
    <xf numFmtId="1" fontId="17" fillId="2" borderId="0" xfId="0" applyNumberFormat="1" applyFont="1" applyFill="1" applyBorder="1" applyProtection="1"/>
    <xf numFmtId="2" fontId="17" fillId="2" borderId="0" xfId="0" applyNumberFormat="1" applyFont="1" applyFill="1" applyBorder="1" applyProtection="1"/>
    <xf numFmtId="0" fontId="15" fillId="2" borderId="0" xfId="0" quotePrefix="1" applyFont="1" applyFill="1" applyBorder="1" applyProtection="1"/>
    <xf numFmtId="0" fontId="17" fillId="2" borderId="0" xfId="0" applyFont="1" applyFill="1" applyAlignment="1" applyProtection="1">
      <alignment horizontal="center"/>
    </xf>
    <xf numFmtId="0" fontId="12" fillId="2" borderId="0" xfId="0" applyFont="1" applyFill="1" applyProtection="1"/>
    <xf numFmtId="0" fontId="12" fillId="2" borderId="1" xfId="0" applyFont="1" applyFill="1" applyBorder="1" applyAlignment="1" applyProtection="1">
      <alignment vertical="top"/>
    </xf>
    <xf numFmtId="0" fontId="12" fillId="2" borderId="23" xfId="0" applyFont="1" applyFill="1" applyBorder="1" applyAlignment="1" applyProtection="1">
      <alignment vertical="top"/>
    </xf>
    <xf numFmtId="0" fontId="12" fillId="2" borderId="23" xfId="0" applyFont="1" applyFill="1" applyBorder="1" applyAlignment="1" applyProtection="1">
      <alignment horizontal="center" vertical="top" wrapText="1"/>
    </xf>
    <xf numFmtId="0" fontId="12" fillId="2" borderId="2" xfId="0" applyFont="1" applyFill="1" applyBorder="1" applyAlignment="1" applyProtection="1">
      <alignment horizontal="center" vertical="top" wrapText="1"/>
    </xf>
    <xf numFmtId="0" fontId="12" fillId="2" borderId="24" xfId="0" applyFont="1" applyFill="1" applyBorder="1" applyAlignment="1" applyProtection="1">
      <alignment horizontal="center" vertical="top" wrapText="1"/>
    </xf>
    <xf numFmtId="0" fontId="11" fillId="2" borderId="42" xfId="0" applyFont="1" applyFill="1" applyBorder="1" applyProtection="1"/>
    <xf numFmtId="0" fontId="11" fillId="2" borderId="20" xfId="0" applyFont="1" applyFill="1" applyBorder="1" applyProtection="1"/>
    <xf numFmtId="0" fontId="11" fillId="2" borderId="1" xfId="0" applyFont="1" applyFill="1" applyBorder="1" applyProtection="1"/>
    <xf numFmtId="0" fontId="12" fillId="2" borderId="23" xfId="0" applyFont="1" applyFill="1" applyBorder="1" applyProtection="1"/>
    <xf numFmtId="0" fontId="12" fillId="2" borderId="5" xfId="0" applyFont="1" applyFill="1" applyBorder="1" applyProtection="1"/>
    <xf numFmtId="1" fontId="12" fillId="2" borderId="23" xfId="0" applyNumberFormat="1" applyFont="1" applyFill="1" applyBorder="1" applyAlignment="1" applyProtection="1">
      <alignment horizontal="right" wrapText="1"/>
    </xf>
    <xf numFmtId="1" fontId="16" fillId="2" borderId="5" xfId="0" applyNumberFormat="1" applyFont="1" applyFill="1" applyBorder="1" applyAlignment="1" applyProtection="1">
      <alignment horizontal="right" wrapText="1"/>
    </xf>
    <xf numFmtId="1" fontId="16" fillId="2" borderId="7" xfId="0" applyNumberFormat="1" applyFont="1" applyFill="1" applyBorder="1" applyAlignment="1" applyProtection="1">
      <alignment horizontal="right" wrapText="1"/>
    </xf>
    <xf numFmtId="2" fontId="16" fillId="2" borderId="6" xfId="0" applyNumberFormat="1" applyFont="1" applyFill="1" applyBorder="1" applyAlignment="1" applyProtection="1">
      <alignment horizontal="right" wrapText="1"/>
    </xf>
    <xf numFmtId="0" fontId="0" fillId="0" borderId="9" xfId="0" applyFill="1" applyBorder="1" applyProtection="1"/>
    <xf numFmtId="0" fontId="0" fillId="0" borderId="3" xfId="0" applyFill="1" applyBorder="1" applyProtection="1"/>
    <xf numFmtId="0" fontId="0" fillId="0" borderId="9" xfId="0" applyFill="1" applyBorder="1" applyAlignment="1" applyProtection="1">
      <alignment vertical="center" wrapText="1"/>
    </xf>
    <xf numFmtId="2" fontId="0" fillId="0" borderId="3" xfId="0" applyNumberFormat="1" applyBorder="1"/>
    <xf numFmtId="0" fontId="0" fillId="0" borderId="0" xfId="0" applyAlignment="1">
      <alignment horizontal="center"/>
    </xf>
    <xf numFmtId="0" fontId="26" fillId="7" borderId="3" xfId="7" applyFont="1" applyFill="1" applyBorder="1" applyAlignment="1" applyProtection="1">
      <alignment horizontal="center" vertical="center"/>
      <protection locked="0"/>
    </xf>
    <xf numFmtId="1" fontId="0" fillId="0" borderId="0" xfId="0" applyNumberFormat="1"/>
    <xf numFmtId="0" fontId="24" fillId="7" borderId="3" xfId="7" applyFont="1" applyFill="1" applyBorder="1" applyAlignment="1" applyProtection="1">
      <alignment vertical="center"/>
      <protection locked="0"/>
    </xf>
    <xf numFmtId="1" fontId="0" fillId="0" borderId="3" xfId="0" applyNumberFormat="1" applyBorder="1"/>
    <xf numFmtId="0" fontId="24" fillId="7" borderId="3" xfId="8" applyFont="1" applyFill="1" applyBorder="1" applyAlignment="1">
      <alignment vertical="center"/>
    </xf>
    <xf numFmtId="0" fontId="24" fillId="7" borderId="3" xfId="7" applyFont="1" applyFill="1" applyBorder="1" applyAlignment="1" applyProtection="1">
      <alignment vertical="top"/>
      <protection locked="0"/>
    </xf>
    <xf numFmtId="0" fontId="26" fillId="7" borderId="3" xfId="7" applyFont="1" applyFill="1" applyBorder="1" applyAlignment="1" applyProtection="1">
      <alignment vertical="center"/>
      <protection locked="0"/>
    </xf>
    <xf numFmtId="2" fontId="26" fillId="7" borderId="3" xfId="7" applyNumberFormat="1" applyFont="1" applyFill="1" applyBorder="1" applyAlignment="1" applyProtection="1">
      <alignment horizontal="center" vertical="center" wrapText="1"/>
    </xf>
    <xf numFmtId="2" fontId="26" fillId="7" borderId="3" xfId="7" quotePrefix="1" applyNumberFormat="1" applyFont="1" applyFill="1" applyBorder="1" applyAlignment="1" applyProtection="1">
      <alignment horizontal="center" vertical="center" wrapText="1"/>
    </xf>
    <xf numFmtId="0" fontId="2" fillId="0" borderId="0" xfId="0" applyFont="1" applyAlignment="1">
      <alignment horizontal="center"/>
    </xf>
    <xf numFmtId="0" fontId="24" fillId="7" borderId="3" xfId="8" applyFont="1" applyFill="1" applyBorder="1" applyAlignment="1" applyProtection="1">
      <alignment vertical="center"/>
      <protection locked="0"/>
    </xf>
    <xf numFmtId="0" fontId="24" fillId="7" borderId="3" xfId="7" quotePrefix="1" applyFont="1" applyFill="1" applyBorder="1" applyAlignment="1" applyProtection="1">
      <alignment horizontal="left" vertical="center"/>
      <protection locked="0"/>
    </xf>
    <xf numFmtId="0" fontId="24" fillId="7" borderId="3" xfId="7" applyFont="1" applyFill="1" applyBorder="1" applyProtection="1">
      <protection locked="0"/>
    </xf>
    <xf numFmtId="0" fontId="2" fillId="0" borderId="0" xfId="0" applyFont="1" applyAlignment="1">
      <alignment horizontal="center" wrapText="1"/>
    </xf>
    <xf numFmtId="0" fontId="2" fillId="0" borderId="0" xfId="0" applyFont="1" applyAlignment="1">
      <alignment wrapText="1"/>
    </xf>
    <xf numFmtId="0" fontId="26" fillId="7" borderId="3" xfId="10" applyFont="1" applyFill="1" applyBorder="1" applyAlignment="1" applyProtection="1">
      <alignment horizontal="center" vertical="center" wrapText="1"/>
    </xf>
    <xf numFmtId="0" fontId="26" fillId="7" borderId="3" xfId="10" applyFont="1" applyFill="1" applyBorder="1" applyAlignment="1" applyProtection="1">
      <alignment vertical="center" wrapText="1"/>
    </xf>
    <xf numFmtId="0" fontId="26" fillId="7" borderId="3" xfId="11" applyFont="1" applyFill="1" applyBorder="1" applyAlignment="1" applyProtection="1">
      <alignment wrapText="1"/>
    </xf>
    <xf numFmtId="0" fontId="26" fillId="7" borderId="8" xfId="11" applyFont="1" applyFill="1" applyBorder="1" applyAlignment="1" applyProtection="1">
      <alignment wrapText="1"/>
    </xf>
    <xf numFmtId="0" fontId="24" fillId="7" borderId="3" xfId="10" applyFont="1" applyFill="1" applyBorder="1" applyAlignment="1" applyProtection="1"/>
    <xf numFmtId="0" fontId="24" fillId="7" borderId="3" xfId="10" applyFont="1" applyFill="1" applyBorder="1" applyAlignment="1" applyProtection="1">
      <alignment wrapText="1"/>
    </xf>
    <xf numFmtId="0" fontId="50" fillId="7" borderId="3" xfId="14" applyFont="1" applyFill="1" applyBorder="1" applyAlignment="1" applyProtection="1">
      <alignment wrapText="1"/>
    </xf>
    <xf numFmtId="0" fontId="35" fillId="7" borderId="3" xfId="14" applyFont="1" applyFill="1" applyBorder="1" applyAlignment="1" applyProtection="1">
      <alignment wrapText="1"/>
    </xf>
    <xf numFmtId="0" fontId="26" fillId="7" borderId="3" xfId="14" applyFont="1" applyFill="1" applyBorder="1" applyAlignment="1" applyProtection="1">
      <alignment vertical="center"/>
    </xf>
    <xf numFmtId="0" fontId="35" fillId="7" borderId="3" xfId="14" applyFont="1" applyFill="1" applyBorder="1" applyAlignment="1" applyProtection="1">
      <alignment vertical="center" wrapText="1"/>
    </xf>
    <xf numFmtId="0" fontId="35" fillId="7" borderId="3" xfId="14" applyFont="1" applyFill="1" applyBorder="1" applyAlignment="1" applyProtection="1">
      <alignment horizontal="center" vertical="center" wrapText="1"/>
    </xf>
    <xf numFmtId="0" fontId="0" fillId="0" borderId="0" xfId="0" applyAlignment="1">
      <alignment horizontal="right"/>
    </xf>
    <xf numFmtId="0" fontId="26" fillId="0" borderId="3" xfId="16" applyFont="1" applyFill="1" applyBorder="1" applyAlignment="1" applyProtection="1">
      <alignment vertical="center" wrapText="1"/>
    </xf>
    <xf numFmtId="0" fontId="24" fillId="0" borderId="3" xfId="16" applyFont="1" applyFill="1" applyBorder="1" applyAlignment="1" applyProtection="1">
      <alignment horizontal="left" vertical="center"/>
    </xf>
    <xf numFmtId="0" fontId="26" fillId="0" borderId="3" xfId="16" applyFont="1" applyFill="1" applyBorder="1" applyAlignment="1" applyProtection="1">
      <alignment vertical="center"/>
    </xf>
    <xf numFmtId="0" fontId="2" fillId="0" borderId="3" xfId="0" applyFont="1" applyBorder="1" applyAlignment="1">
      <alignment horizontal="center"/>
    </xf>
    <xf numFmtId="1" fontId="0" fillId="0" borderId="20" xfId="0" applyNumberFormat="1" applyBorder="1"/>
    <xf numFmtId="0" fontId="35" fillId="0" borderId="3" xfId="17" applyFont="1" applyFill="1" applyBorder="1" applyAlignment="1" applyProtection="1">
      <alignment horizontal="left" vertical="top" wrapText="1"/>
    </xf>
    <xf numFmtId="0" fontId="35" fillId="0" borderId="3" xfId="17" applyFont="1" applyFill="1" applyBorder="1" applyAlignment="1" applyProtection="1">
      <alignment vertical="center" wrapText="1"/>
    </xf>
    <xf numFmtId="0" fontId="50" fillId="0" borderId="3" xfId="17" applyFont="1" applyFill="1" applyBorder="1" applyAlignment="1" applyProtection="1"/>
    <xf numFmtId="0" fontId="50" fillId="0" borderId="3" xfId="18" applyFont="1" applyFill="1" applyBorder="1" applyProtection="1"/>
    <xf numFmtId="0" fontId="50" fillId="0" borderId="3" xfId="17" applyFont="1" applyFill="1" applyBorder="1" applyProtection="1"/>
    <xf numFmtId="0" fontId="2" fillId="0" borderId="3" xfId="0" applyFont="1" applyBorder="1" applyAlignment="1">
      <alignment wrapText="1"/>
    </xf>
    <xf numFmtId="166" fontId="0" fillId="0" borderId="0" xfId="1" applyNumberFormat="1" applyFont="1"/>
    <xf numFmtId="0" fontId="51" fillId="0" borderId="3" xfId="19" applyFont="1" applyFill="1" applyBorder="1" applyAlignment="1" applyProtection="1">
      <alignment horizontal="right"/>
    </xf>
    <xf numFmtId="0" fontId="51" fillId="0" borderId="3" xfId="19" applyFont="1" applyFill="1" applyBorder="1" applyAlignment="1" applyProtection="1">
      <alignment vertical="center"/>
    </xf>
    <xf numFmtId="0" fontId="51" fillId="0" borderId="3" xfId="19" applyFont="1" applyFill="1" applyBorder="1" applyAlignment="1" applyProtection="1">
      <alignment vertical="center" wrapText="1"/>
    </xf>
    <xf numFmtId="0" fontId="25" fillId="0" borderId="3" xfId="19" applyFont="1" applyFill="1" applyBorder="1" applyAlignment="1" applyProtection="1">
      <alignment horizontal="right"/>
    </xf>
    <xf numFmtId="0" fontId="25" fillId="0" borderId="3" xfId="19" applyFont="1" applyFill="1" applyBorder="1" applyAlignment="1" applyProtection="1">
      <alignment vertical="center"/>
    </xf>
    <xf numFmtId="0" fontId="25" fillId="0" borderId="3" xfId="19" applyFont="1" applyFill="1" applyBorder="1" applyAlignment="1" applyProtection="1">
      <alignment horizontal="center" vertical="center" wrapText="1"/>
    </xf>
    <xf numFmtId="0" fontId="35" fillId="0" borderId="3" xfId="20" applyFont="1" applyFill="1" applyBorder="1" applyAlignment="1">
      <alignment horizontal="left" vertical="center"/>
    </xf>
    <xf numFmtId="0" fontId="52" fillId="0" borderId="3" xfId="20" applyFont="1" applyFill="1" applyBorder="1" applyAlignment="1">
      <alignment vertical="top" wrapText="1"/>
    </xf>
    <xf numFmtId="0" fontId="53" fillId="0" borderId="3" xfId="20" applyFont="1" applyFill="1" applyBorder="1" applyAlignment="1">
      <alignment vertical="top" wrapText="1"/>
    </xf>
    <xf numFmtId="0" fontId="53" fillId="0" borderId="3" xfId="20" applyFont="1" applyFill="1" applyBorder="1" applyAlignment="1">
      <alignment vertical="top"/>
    </xf>
    <xf numFmtId="0" fontId="52" fillId="0" borderId="3" xfId="20" applyFont="1" applyFill="1" applyBorder="1" applyAlignment="1">
      <alignment vertical="top"/>
    </xf>
    <xf numFmtId="2" fontId="0" fillId="0" borderId="20" xfId="0" applyNumberFormat="1" applyBorder="1"/>
    <xf numFmtId="2" fontId="0" fillId="0" borderId="17" xfId="0" applyNumberFormat="1" applyBorder="1"/>
    <xf numFmtId="0" fontId="0" fillId="0" borderId="3" xfId="0" applyBorder="1" applyAlignment="1">
      <alignment wrapText="1"/>
    </xf>
    <xf numFmtId="0" fontId="3" fillId="2" borderId="0" xfId="0" applyFont="1" applyFill="1" applyAlignment="1" applyProtection="1">
      <alignment horizontal="center"/>
    </xf>
    <xf numFmtId="0" fontId="3" fillId="2" borderId="0" xfId="0" applyFont="1" applyFill="1" applyAlignment="1" applyProtection="1">
      <alignment horizontal="center" vertical="top"/>
    </xf>
    <xf numFmtId="0" fontId="3" fillId="2" borderId="3" xfId="0" applyFont="1" applyFill="1" applyBorder="1" applyAlignment="1" applyProtection="1">
      <alignment horizontal="center" vertical="center" wrapText="1"/>
    </xf>
    <xf numFmtId="0" fontId="3" fillId="2" borderId="3" xfId="0" applyFont="1" applyFill="1" applyBorder="1" applyAlignment="1" applyProtection="1">
      <alignment horizontal="center" vertical="center"/>
    </xf>
    <xf numFmtId="0" fontId="3" fillId="2" borderId="3" xfId="0" applyFont="1" applyFill="1" applyBorder="1" applyAlignment="1" applyProtection="1">
      <alignment horizontal="center" vertical="top"/>
    </xf>
    <xf numFmtId="0" fontId="3" fillId="2" borderId="3" xfId="0" applyFont="1" applyFill="1" applyBorder="1" applyAlignment="1" applyProtection="1">
      <alignment horizontal="center" vertical="top" wrapText="1"/>
    </xf>
    <xf numFmtId="0" fontId="21" fillId="2" borderId="0" xfId="0" applyFont="1" applyFill="1" applyProtection="1"/>
    <xf numFmtId="0" fontId="4" fillId="2" borderId="3" xfId="0" applyFont="1" applyFill="1" applyBorder="1" applyAlignment="1" applyProtection="1">
      <alignment horizontal="center"/>
    </xf>
    <xf numFmtId="1" fontId="4" fillId="2" borderId="3" xfId="0" applyNumberFormat="1" applyFont="1" applyFill="1" applyBorder="1" applyProtection="1"/>
    <xf numFmtId="2" fontId="4" fillId="2" borderId="3" xfId="0" applyNumberFormat="1" applyFont="1" applyFill="1" applyBorder="1" applyProtection="1"/>
    <xf numFmtId="0" fontId="3" fillId="2" borderId="3" xfId="0" applyFont="1" applyFill="1" applyBorder="1" applyAlignment="1" applyProtection="1">
      <alignment vertical="center"/>
    </xf>
    <xf numFmtId="0" fontId="4" fillId="2" borderId="3" xfId="0" applyFont="1" applyFill="1" applyBorder="1" applyAlignment="1" applyProtection="1">
      <alignment horizontal="center" vertical="top"/>
    </xf>
    <xf numFmtId="1" fontId="3" fillId="2" borderId="3" xfId="0" applyNumberFormat="1" applyFont="1" applyFill="1" applyBorder="1" applyAlignment="1" applyProtection="1">
      <alignment horizontal="right" wrapText="1"/>
    </xf>
    <xf numFmtId="0" fontId="3" fillId="2" borderId="0" xfId="0" applyFont="1" applyFill="1" applyBorder="1" applyAlignment="1" applyProtection="1">
      <alignment vertical="center"/>
    </xf>
    <xf numFmtId="1" fontId="3" fillId="2" borderId="0" xfId="0" applyNumberFormat="1" applyFont="1" applyFill="1" applyBorder="1" applyAlignment="1" applyProtection="1">
      <alignment horizontal="right" wrapText="1"/>
    </xf>
    <xf numFmtId="2" fontId="3" fillId="2" borderId="0" xfId="0" applyNumberFormat="1" applyFont="1" applyFill="1" applyBorder="1" applyAlignment="1" applyProtection="1">
      <alignment horizontal="right" wrapText="1"/>
    </xf>
    <xf numFmtId="1" fontId="3" fillId="2" borderId="3" xfId="0" applyNumberFormat="1" applyFont="1" applyFill="1" applyBorder="1" applyAlignment="1" applyProtection="1">
      <alignment horizontal="center" wrapText="1"/>
    </xf>
    <xf numFmtId="0" fontId="3" fillId="2" borderId="0" xfId="0" applyFont="1" applyFill="1" applyBorder="1" applyAlignment="1" applyProtection="1">
      <alignment vertical="top" wrapText="1"/>
    </xf>
    <xf numFmtId="0" fontId="5" fillId="2" borderId="0" xfId="0" applyFont="1" applyFill="1" applyProtection="1"/>
    <xf numFmtId="0" fontId="3" fillId="2" borderId="0" xfId="0" applyFont="1" applyFill="1" applyBorder="1" applyAlignment="1" applyProtection="1">
      <alignment horizontal="center" vertical="top"/>
    </xf>
    <xf numFmtId="0" fontId="3" fillId="2" borderId="0" xfId="0" applyFont="1" applyFill="1" applyAlignment="1" applyProtection="1">
      <alignment horizontal="center" vertical="top" wrapText="1"/>
    </xf>
    <xf numFmtId="1" fontId="4" fillId="2" borderId="0" xfId="0" applyNumberFormat="1" applyFont="1" applyFill="1" applyProtection="1"/>
    <xf numFmtId="1" fontId="3" fillId="2" borderId="3" xfId="0" applyNumberFormat="1" applyFont="1" applyFill="1" applyBorder="1" applyAlignment="1" applyProtection="1">
      <alignment horizontal="center" vertical="top" wrapText="1"/>
    </xf>
    <xf numFmtId="0" fontId="4" fillId="2" borderId="3" xfId="0" applyFont="1" applyFill="1" applyBorder="1" applyAlignment="1" applyProtection="1">
      <alignment vertical="top"/>
    </xf>
    <xf numFmtId="0" fontId="4" fillId="2" borderId="3" xfId="0" applyFont="1" applyFill="1" applyBorder="1" applyAlignment="1" applyProtection="1">
      <alignment horizontal="left" vertical="top" wrapText="1"/>
    </xf>
    <xf numFmtId="0" fontId="4" fillId="2" borderId="0" xfId="0" applyFont="1" applyFill="1" applyBorder="1" applyAlignment="1" applyProtection="1">
      <alignment vertical="top"/>
    </xf>
    <xf numFmtId="0" fontId="4" fillId="2" borderId="0" xfId="0" applyFont="1" applyFill="1" applyBorder="1" applyAlignment="1" applyProtection="1">
      <alignment horizontal="left" vertical="top" wrapText="1"/>
    </xf>
    <xf numFmtId="1" fontId="4" fillId="2" borderId="0" xfId="0" applyNumberFormat="1" applyFont="1" applyFill="1" applyBorder="1" applyProtection="1"/>
    <xf numFmtId="0" fontId="4" fillId="2" borderId="0" xfId="0" applyFont="1" applyFill="1" applyAlignment="1" applyProtection="1">
      <alignment wrapText="1"/>
    </xf>
    <xf numFmtId="0" fontId="40" fillId="3" borderId="0" xfId="0" applyFont="1" applyFill="1" applyProtection="1"/>
    <xf numFmtId="0" fontId="38" fillId="3" borderId="0" xfId="0" applyFont="1" applyFill="1" applyAlignment="1" applyProtection="1">
      <alignment horizontal="center"/>
    </xf>
    <xf numFmtId="0" fontId="39" fillId="3" borderId="0" xfId="0" applyFont="1" applyFill="1" applyAlignment="1" applyProtection="1">
      <alignment horizontal="center"/>
    </xf>
    <xf numFmtId="0" fontId="40" fillId="2" borderId="0" xfId="0" applyFont="1" applyFill="1" applyAlignment="1" applyProtection="1">
      <alignment vertical="top"/>
    </xf>
    <xf numFmtId="0" fontId="41" fillId="3" borderId="0" xfId="0" applyFont="1" applyFill="1" applyProtection="1"/>
    <xf numFmtId="0" fontId="42" fillId="2" borderId="0" xfId="0" applyFont="1" applyFill="1" applyProtection="1"/>
    <xf numFmtId="0" fontId="4" fillId="3" borderId="0" xfId="0" applyFont="1" applyFill="1" applyProtection="1"/>
    <xf numFmtId="0" fontId="9" fillId="2" borderId="0" xfId="0" applyFont="1" applyFill="1" applyProtection="1"/>
    <xf numFmtId="0" fontId="3" fillId="3" borderId="0" xfId="0" applyFont="1" applyFill="1" applyProtection="1"/>
    <xf numFmtId="0" fontId="41" fillId="3" borderId="0" xfId="0" applyFont="1" applyFill="1" applyBorder="1" applyAlignment="1" applyProtection="1">
      <alignment vertical="top"/>
    </xf>
    <xf numFmtId="0" fontId="40" fillId="3" borderId="0" xfId="0" applyFont="1" applyFill="1" applyBorder="1" applyAlignment="1" applyProtection="1">
      <alignment vertical="top"/>
    </xf>
    <xf numFmtId="0" fontId="40" fillId="3" borderId="0" xfId="0" applyFont="1" applyFill="1" applyAlignment="1" applyProtection="1">
      <alignment vertical="top"/>
    </xf>
    <xf numFmtId="0" fontId="43" fillId="3" borderId="0" xfId="0" applyFont="1" applyFill="1" applyProtection="1"/>
    <xf numFmtId="0" fontId="40" fillId="4" borderId="0" xfId="0" applyFont="1" applyFill="1" applyProtection="1"/>
    <xf numFmtId="0" fontId="40" fillId="4" borderId="0" xfId="0" applyFont="1" applyFill="1" applyAlignment="1" applyProtection="1">
      <alignment horizontal="left"/>
    </xf>
    <xf numFmtId="0" fontId="21" fillId="3" borderId="0" xfId="0" applyFont="1" applyFill="1" applyProtection="1"/>
    <xf numFmtId="0" fontId="5" fillId="3" borderId="0" xfId="0" applyFont="1" applyFill="1" applyProtection="1"/>
    <xf numFmtId="0" fontId="11" fillId="3" borderId="0" xfId="0" applyFont="1" applyFill="1" applyProtection="1"/>
    <xf numFmtId="0" fontId="0" fillId="3" borderId="0" xfId="0" applyFill="1" applyProtection="1"/>
    <xf numFmtId="0" fontId="18" fillId="3" borderId="0" xfId="0" quotePrefix="1" applyFont="1" applyFill="1" applyAlignment="1" applyProtection="1">
      <alignment vertical="top"/>
    </xf>
    <xf numFmtId="0" fontId="28" fillId="3" borderId="32" xfId="0" quotePrefix="1" applyFont="1" applyFill="1" applyBorder="1" applyAlignment="1" applyProtection="1">
      <alignment horizontal="center" vertical="center"/>
    </xf>
    <xf numFmtId="0" fontId="28" fillId="3" borderId="33" xfId="0" quotePrefix="1" applyFont="1" applyFill="1" applyBorder="1" applyAlignment="1" applyProtection="1">
      <alignment horizontal="center" vertical="center"/>
    </xf>
    <xf numFmtId="0" fontId="28" fillId="3" borderId="3" xfId="0" quotePrefix="1" applyFont="1" applyFill="1" applyBorder="1" applyAlignment="1" applyProtection="1">
      <alignment horizontal="center" vertical="center" wrapText="1"/>
    </xf>
    <xf numFmtId="0" fontId="0" fillId="3" borderId="9" xfId="0" applyFill="1" applyBorder="1" applyProtection="1"/>
    <xf numFmtId="0" fontId="29" fillId="3" borderId="3" xfId="0" quotePrefix="1" applyFont="1" applyFill="1" applyBorder="1" applyAlignment="1" applyProtection="1">
      <alignment horizontal="left"/>
    </xf>
    <xf numFmtId="0" fontId="0" fillId="3" borderId="3" xfId="0" applyFill="1" applyBorder="1" applyProtection="1"/>
    <xf numFmtId="0" fontId="18" fillId="3" borderId="9" xfId="0" applyFont="1" applyFill="1" applyBorder="1" applyAlignment="1" applyProtection="1">
      <alignment horizontal="center"/>
    </xf>
    <xf numFmtId="0" fontId="18" fillId="3" borderId="3" xfId="0" applyFont="1" applyFill="1" applyBorder="1" applyProtection="1"/>
    <xf numFmtId="0" fontId="27" fillId="3" borderId="9" xfId="0" applyFont="1" applyFill="1" applyBorder="1" applyAlignment="1" applyProtection="1">
      <alignment horizontal="center"/>
    </xf>
    <xf numFmtId="0" fontId="36" fillId="3" borderId="3" xfId="0" applyFont="1" applyFill="1" applyBorder="1" applyProtection="1"/>
    <xf numFmtId="0" fontId="0" fillId="3" borderId="9" xfId="0" applyFill="1" applyBorder="1" applyAlignment="1" applyProtection="1">
      <alignment horizontal="center"/>
    </xf>
    <xf numFmtId="0" fontId="27" fillId="3" borderId="3" xfId="0" applyFont="1" applyFill="1" applyBorder="1" applyProtection="1"/>
    <xf numFmtId="2" fontId="28" fillId="3" borderId="3" xfId="0" applyNumberFormat="1" applyFont="1" applyFill="1" applyBorder="1" applyProtection="1"/>
    <xf numFmtId="1" fontId="28" fillId="3" borderId="3" xfId="0" applyNumberFormat="1" applyFont="1" applyFill="1" applyBorder="1" applyProtection="1"/>
    <xf numFmtId="0" fontId="0" fillId="3" borderId="42" xfId="0" applyFill="1" applyBorder="1" applyAlignment="1" applyProtection="1">
      <alignment horizontal="center"/>
    </xf>
    <xf numFmtId="0" fontId="27" fillId="3" borderId="20" xfId="0" applyFont="1" applyFill="1" applyBorder="1" applyProtection="1"/>
    <xf numFmtId="0" fontId="31" fillId="3" borderId="1" xfId="0" applyFont="1" applyFill="1" applyBorder="1" applyAlignment="1" applyProtection="1">
      <alignment horizontal="center"/>
    </xf>
    <xf numFmtId="0" fontId="18" fillId="3" borderId="23" xfId="0" applyFont="1" applyFill="1" applyBorder="1" applyProtection="1"/>
    <xf numFmtId="0" fontId="0" fillId="3" borderId="25" xfId="0" applyFill="1" applyBorder="1" applyAlignment="1" applyProtection="1">
      <alignment horizontal="center"/>
    </xf>
    <xf numFmtId="0" fontId="29" fillId="3" borderId="17" xfId="0" quotePrefix="1" applyFont="1" applyFill="1" applyBorder="1" applyAlignment="1" applyProtection="1">
      <alignment horizontal="left"/>
    </xf>
    <xf numFmtId="0" fontId="32" fillId="3" borderId="17" xfId="0" quotePrefix="1" applyFont="1" applyFill="1" applyBorder="1" applyAlignment="1" applyProtection="1">
      <alignment horizontal="left"/>
    </xf>
    <xf numFmtId="0" fontId="29" fillId="3" borderId="3" xfId="0" applyFont="1" applyFill="1" applyBorder="1" applyProtection="1"/>
    <xf numFmtId="0" fontId="27" fillId="3" borderId="3" xfId="0" quotePrefix="1" applyFont="1" applyFill="1" applyBorder="1" applyAlignment="1" applyProtection="1">
      <alignment horizontal="left"/>
    </xf>
    <xf numFmtId="0" fontId="18" fillId="3" borderId="42" xfId="0" applyFont="1" applyFill="1" applyBorder="1" applyAlignment="1" applyProtection="1">
      <alignment horizontal="center"/>
    </xf>
    <xf numFmtId="0" fontId="18" fillId="3" borderId="25" xfId="0" applyFont="1" applyFill="1" applyBorder="1" applyAlignment="1" applyProtection="1">
      <alignment horizontal="center"/>
    </xf>
    <xf numFmtId="0" fontId="29" fillId="3" borderId="17" xfId="0" applyFont="1" applyFill="1" applyBorder="1" applyProtection="1"/>
    <xf numFmtId="0" fontId="18" fillId="3" borderId="23" xfId="0" quotePrefix="1" applyFont="1" applyFill="1" applyBorder="1" applyAlignment="1" applyProtection="1">
      <alignment horizontal="left"/>
    </xf>
    <xf numFmtId="0" fontId="0" fillId="3" borderId="4" xfId="0" applyFill="1" applyBorder="1" applyAlignment="1" applyProtection="1">
      <alignment horizontal="center"/>
    </xf>
    <xf numFmtId="0" fontId="0" fillId="3" borderId="5" xfId="0" applyFill="1" applyBorder="1" applyProtection="1"/>
    <xf numFmtId="0" fontId="33" fillId="3" borderId="23" xfId="0" quotePrefix="1" applyFont="1" applyFill="1" applyBorder="1" applyAlignment="1" applyProtection="1">
      <alignment horizontal="left"/>
    </xf>
    <xf numFmtId="0" fontId="0" fillId="3" borderId="0" xfId="0" applyFill="1" applyAlignment="1" applyProtection="1">
      <alignment horizontal="center"/>
    </xf>
    <xf numFmtId="0" fontId="0" fillId="4" borderId="0" xfId="0" applyFill="1" applyProtection="1"/>
    <xf numFmtId="0" fontId="27" fillId="3" borderId="0" xfId="0" applyFont="1" applyFill="1" applyProtection="1"/>
    <xf numFmtId="0" fontId="27" fillId="3" borderId="0" xfId="0" quotePrefix="1" applyFont="1" applyFill="1" applyAlignment="1" applyProtection="1">
      <alignment horizontal="left"/>
    </xf>
    <xf numFmtId="0" fontId="27" fillId="3" borderId="0" xfId="0" applyFont="1" applyFill="1" applyAlignment="1" applyProtection="1">
      <alignment horizontal="left"/>
    </xf>
    <xf numFmtId="0" fontId="24" fillId="2" borderId="0" xfId="5" applyFill="1" applyProtection="1"/>
    <xf numFmtId="0" fontId="25" fillId="2" borderId="0" xfId="5" applyFont="1" applyFill="1" applyProtection="1"/>
    <xf numFmtId="0" fontId="28" fillId="2" borderId="32" xfId="5" quotePrefix="1" applyFont="1" applyFill="1" applyBorder="1" applyAlignment="1" applyProtection="1">
      <alignment horizontal="center" vertical="center"/>
    </xf>
    <xf numFmtId="0" fontId="28" fillId="2" borderId="33" xfId="5" quotePrefix="1" applyFont="1" applyFill="1" applyBorder="1" applyAlignment="1" applyProtection="1">
      <alignment horizontal="center" vertical="center"/>
    </xf>
    <xf numFmtId="0" fontId="28" fillId="2" borderId="33" xfId="5" quotePrefix="1" applyFont="1" applyFill="1" applyBorder="1" applyAlignment="1" applyProtection="1">
      <alignment horizontal="center" vertical="center" wrapText="1"/>
    </xf>
    <xf numFmtId="0" fontId="24" fillId="2" borderId="9" xfId="5" applyFill="1" applyBorder="1" applyProtection="1"/>
    <xf numFmtId="0" fontId="29" fillId="2" borderId="3" xfId="5" quotePrefix="1" applyFont="1" applyFill="1" applyBorder="1" applyAlignment="1" applyProtection="1">
      <alignment horizontal="left"/>
    </xf>
    <xf numFmtId="0" fontId="24" fillId="2" borderId="3" xfId="5" applyFill="1" applyBorder="1" applyProtection="1"/>
    <xf numFmtId="0" fontId="18" fillId="2" borderId="9" xfId="5" applyFont="1" applyFill="1" applyBorder="1" applyAlignment="1" applyProtection="1">
      <alignment horizontal="center"/>
    </xf>
    <xf numFmtId="0" fontId="18" fillId="2" borderId="3" xfId="5" applyFont="1" applyFill="1" applyBorder="1" applyProtection="1"/>
    <xf numFmtId="0" fontId="24" fillId="2" borderId="9" xfId="5" applyFill="1" applyBorder="1" applyAlignment="1" applyProtection="1">
      <alignment horizontal="center"/>
    </xf>
    <xf numFmtId="0" fontId="27" fillId="2" borderId="3" xfId="5" applyFont="1" applyFill="1" applyBorder="1" applyProtection="1"/>
    <xf numFmtId="2" fontId="28" fillId="2" borderId="3" xfId="5" applyNumberFormat="1" applyFont="1" applyFill="1" applyBorder="1" applyProtection="1"/>
    <xf numFmtId="1" fontId="28" fillId="2" borderId="3" xfId="5" applyNumberFormat="1" applyFont="1" applyFill="1" applyBorder="1" applyProtection="1"/>
    <xf numFmtId="0" fontId="24" fillId="2" borderId="42" xfId="5" applyFill="1" applyBorder="1" applyAlignment="1" applyProtection="1">
      <alignment horizontal="center"/>
    </xf>
    <xf numFmtId="0" fontId="27" fillId="2" borderId="20" xfId="5" applyFont="1" applyFill="1" applyBorder="1" applyProtection="1"/>
    <xf numFmtId="0" fontId="31" fillId="2" borderId="1" xfId="5" applyFont="1" applyFill="1" applyBorder="1" applyAlignment="1" applyProtection="1">
      <alignment horizontal="center"/>
    </xf>
    <xf numFmtId="0" fontId="18" fillId="2" borderId="23" xfId="5" applyFont="1" applyFill="1" applyBorder="1" applyProtection="1"/>
    <xf numFmtId="0" fontId="24" fillId="2" borderId="25" xfId="5" applyFill="1" applyBorder="1" applyAlignment="1" applyProtection="1">
      <alignment horizontal="center"/>
    </xf>
    <xf numFmtId="0" fontId="29" fillId="2" borderId="17" xfId="5" quotePrefix="1" applyFont="1" applyFill="1" applyBorder="1" applyAlignment="1" applyProtection="1">
      <alignment horizontal="left"/>
    </xf>
    <xf numFmtId="0" fontId="32" fillId="2" borderId="17" xfId="5" quotePrefix="1" applyFont="1" applyFill="1" applyBorder="1" applyAlignment="1" applyProtection="1">
      <alignment horizontal="left"/>
    </xf>
    <xf numFmtId="0" fontId="29" fillId="2" borderId="3" xfId="5" applyFont="1" applyFill="1" applyBorder="1" applyProtection="1"/>
    <xf numFmtId="0" fontId="27" fillId="2" borderId="3" xfId="5" quotePrefix="1" applyFont="1" applyFill="1" applyBorder="1" applyAlignment="1" applyProtection="1">
      <alignment horizontal="left"/>
    </xf>
    <xf numFmtId="0" fontId="18" fillId="2" borderId="42" xfId="5" applyFont="1" applyFill="1" applyBorder="1" applyAlignment="1" applyProtection="1">
      <alignment horizontal="center"/>
    </xf>
    <xf numFmtId="0" fontId="18" fillId="2" borderId="25" xfId="5" applyFont="1" applyFill="1" applyBorder="1" applyAlignment="1" applyProtection="1">
      <alignment horizontal="center"/>
    </xf>
    <xf numFmtId="0" fontId="29" fillId="2" borderId="17" xfId="5" applyFont="1" applyFill="1" applyBorder="1" applyProtection="1"/>
    <xf numFmtId="0" fontId="18" fillId="2" borderId="23" xfId="5" quotePrefix="1" applyFont="1" applyFill="1" applyBorder="1" applyAlignment="1" applyProtection="1">
      <alignment horizontal="left"/>
    </xf>
    <xf numFmtId="0" fontId="24" fillId="2" borderId="4" xfId="5" applyFill="1" applyBorder="1" applyAlignment="1" applyProtection="1">
      <alignment horizontal="center"/>
    </xf>
    <xf numFmtId="0" fontId="24" fillId="2" borderId="5" xfId="5" applyFill="1" applyBorder="1" applyProtection="1"/>
    <xf numFmtId="0" fontId="33" fillId="2" borderId="23" xfId="5" quotePrefix="1" applyFont="1" applyFill="1" applyBorder="1" applyAlignment="1" applyProtection="1">
      <alignment horizontal="left"/>
    </xf>
    <xf numFmtId="0" fontId="24" fillId="2" borderId="0" xfId="5" applyFill="1" applyAlignment="1" applyProtection="1">
      <alignment horizontal="center"/>
    </xf>
    <xf numFmtId="0" fontId="18" fillId="2" borderId="0" xfId="5" applyFont="1" applyFill="1" applyProtection="1"/>
    <xf numFmtId="0" fontId="18" fillId="2" borderId="0" xfId="5" quotePrefix="1" applyFont="1" applyFill="1" applyAlignment="1" applyProtection="1">
      <alignment horizontal="left"/>
    </xf>
    <xf numFmtId="0" fontId="18" fillId="2" borderId="0" xfId="5" applyFont="1" applyFill="1" applyAlignment="1" applyProtection="1">
      <alignment horizontal="left"/>
    </xf>
    <xf numFmtId="2" fontId="34" fillId="2" borderId="0" xfId="5" applyNumberFormat="1" applyFont="1" applyFill="1" applyBorder="1" applyProtection="1"/>
    <xf numFmtId="0" fontId="22" fillId="2" borderId="0" xfId="0" applyFont="1" applyFill="1" applyProtection="1"/>
    <xf numFmtId="0" fontId="4" fillId="2" borderId="3" xfId="0" applyFont="1" applyFill="1" applyBorder="1" applyAlignment="1" applyProtection="1">
      <alignment horizontal="center" wrapText="1"/>
    </xf>
    <xf numFmtId="0" fontId="0" fillId="2" borderId="3" xfId="0" applyFill="1" applyBorder="1" applyProtection="1"/>
    <xf numFmtId="0" fontId="4" fillId="2" borderId="3" xfId="0" applyFont="1" applyFill="1" applyBorder="1" applyAlignment="1" applyProtection="1">
      <alignment wrapText="1"/>
    </xf>
    <xf numFmtId="169" fontId="0" fillId="2" borderId="3" xfId="0" applyNumberFormat="1" applyFill="1" applyBorder="1" applyProtection="1">
      <protection locked="0"/>
    </xf>
    <xf numFmtId="0" fontId="21" fillId="2" borderId="0" xfId="0" applyFont="1" applyFill="1" applyAlignment="1" applyProtection="1">
      <alignment vertical="top"/>
    </xf>
    <xf numFmtId="0" fontId="5" fillId="2" borderId="0" xfId="0" applyFont="1" applyFill="1" applyAlignment="1" applyProtection="1">
      <alignment horizontal="left" vertical="top"/>
    </xf>
    <xf numFmtId="0" fontId="4" fillId="2" borderId="3" xfId="0" applyFont="1" applyFill="1" applyBorder="1" applyAlignment="1" applyProtection="1">
      <alignment horizontal="center" vertical="top" wrapText="1"/>
    </xf>
    <xf numFmtId="0" fontId="3" fillId="2" borderId="1" xfId="0" applyFont="1" applyFill="1" applyBorder="1" applyAlignment="1" applyProtection="1">
      <alignment horizontal="center" vertical="top" wrapText="1"/>
    </xf>
    <xf numFmtId="0" fontId="3" fillId="2" borderId="23" xfId="0" applyFont="1" applyFill="1" applyBorder="1" applyAlignment="1" applyProtection="1">
      <alignment horizontal="center" vertical="top"/>
    </xf>
    <xf numFmtId="0" fontId="7" fillId="2" borderId="3" xfId="0" applyFont="1" applyFill="1" applyBorder="1" applyProtection="1"/>
    <xf numFmtId="0" fontId="3" fillId="2" borderId="23" xfId="0" applyFont="1" applyFill="1" applyBorder="1" applyProtection="1"/>
    <xf numFmtId="1" fontId="3" fillId="2" borderId="31" xfId="0" applyNumberFormat="1" applyFont="1" applyFill="1" applyBorder="1" applyProtection="1"/>
    <xf numFmtId="1" fontId="3" fillId="2" borderId="8" xfId="0" applyNumberFormat="1" applyFont="1" applyFill="1" applyBorder="1" applyProtection="1"/>
    <xf numFmtId="0" fontId="3" fillId="2" borderId="20" xfId="0" applyFont="1" applyFill="1" applyBorder="1" applyAlignment="1" applyProtection="1">
      <alignment horizontal="center" vertical="top"/>
    </xf>
    <xf numFmtId="0" fontId="3" fillId="2" borderId="42" xfId="0" applyFont="1" applyFill="1" applyBorder="1" applyAlignment="1" applyProtection="1">
      <alignment horizontal="center" vertical="top" wrapText="1"/>
    </xf>
    <xf numFmtId="0" fontId="3" fillId="2" borderId="4" xfId="0" applyFont="1" applyFill="1" applyBorder="1" applyAlignment="1" applyProtection="1">
      <alignment horizontal="center" vertical="top" wrapText="1"/>
    </xf>
    <xf numFmtId="0" fontId="3" fillId="2" borderId="25" xfId="0" applyFont="1" applyFill="1" applyBorder="1" applyAlignment="1" applyProtection="1">
      <alignment horizontal="center" vertical="top" wrapText="1"/>
    </xf>
    <xf numFmtId="0" fontId="8" fillId="2" borderId="3" xfId="0" applyFont="1" applyFill="1" applyBorder="1" applyProtection="1"/>
    <xf numFmtId="0" fontId="3" fillId="2" borderId="12" xfId="0" applyFont="1" applyFill="1" applyBorder="1" applyProtection="1"/>
    <xf numFmtId="0" fontId="3" fillId="2" borderId="0" xfId="0" applyFont="1" applyFill="1" applyBorder="1" applyAlignment="1" applyProtection="1"/>
    <xf numFmtId="0" fontId="3" fillId="2" borderId="0" xfId="0" applyFont="1" applyFill="1" applyBorder="1" applyAlignment="1" applyProtection="1">
      <alignment vertical="top"/>
    </xf>
    <xf numFmtId="0" fontId="3" fillId="3" borderId="3" xfId="0" applyFont="1" applyFill="1" applyBorder="1" applyAlignment="1" applyProtection="1">
      <alignment horizontal="center" vertical="top" wrapText="1"/>
    </xf>
    <xf numFmtId="1" fontId="4" fillId="8" borderId="3" xfId="0" applyNumberFormat="1" applyFont="1" applyFill="1" applyBorder="1" applyProtection="1"/>
    <xf numFmtId="0" fontId="0" fillId="2" borderId="0" xfId="0" applyFill="1" applyAlignment="1" applyProtection="1">
      <alignment wrapText="1"/>
    </xf>
    <xf numFmtId="1" fontId="0" fillId="2" borderId="3" xfId="0" applyNumberFormat="1" applyFill="1" applyBorder="1" applyProtection="1"/>
    <xf numFmtId="0" fontId="10" fillId="2" borderId="0" xfId="0" applyFont="1" applyFill="1" applyAlignment="1" applyProtection="1">
      <alignment wrapText="1"/>
    </xf>
    <xf numFmtId="0" fontId="0" fillId="0" borderId="0" xfId="0" applyProtection="1"/>
    <xf numFmtId="0" fontId="4" fillId="3" borderId="0" xfId="0" applyFont="1" applyFill="1" applyAlignment="1" applyProtection="1">
      <alignment vertical="top"/>
    </xf>
    <xf numFmtId="0" fontId="3" fillId="3" borderId="1" xfId="0" applyFont="1" applyFill="1" applyBorder="1" applyAlignment="1" applyProtection="1">
      <alignment horizontal="center" vertical="top" wrapText="1"/>
    </xf>
    <xf numFmtId="0" fontId="4" fillId="2" borderId="32" xfId="0" applyFont="1" applyFill="1" applyBorder="1" applyProtection="1"/>
    <xf numFmtId="1" fontId="4" fillId="8" borderId="33" xfId="0" applyNumberFormat="1" applyFont="1" applyFill="1" applyBorder="1" applyProtection="1"/>
    <xf numFmtId="0" fontId="4" fillId="2" borderId="9" xfId="0" applyFont="1" applyFill="1" applyBorder="1" applyAlignment="1" applyProtection="1">
      <alignment wrapText="1"/>
    </xf>
    <xf numFmtId="0" fontId="3" fillId="2" borderId="11" xfId="0" applyFont="1" applyFill="1" applyBorder="1" applyProtection="1"/>
    <xf numFmtId="1" fontId="0" fillId="2" borderId="12" xfId="0" applyNumberFormat="1" applyFill="1" applyBorder="1" applyProtection="1"/>
    <xf numFmtId="0" fontId="20" fillId="2" borderId="0" xfId="4" applyFill="1" applyAlignment="1" applyProtection="1"/>
    <xf numFmtId="0" fontId="3" fillId="2" borderId="3" xfId="0" applyFont="1" applyFill="1" applyBorder="1" applyAlignment="1" applyProtection="1">
      <alignment horizontal="center" wrapText="1"/>
    </xf>
    <xf numFmtId="0" fontId="9" fillId="2" borderId="3" xfId="0" applyFont="1" applyFill="1" applyBorder="1" applyProtection="1"/>
    <xf numFmtId="0" fontId="11" fillId="2" borderId="0" xfId="0" applyFont="1" applyFill="1" applyBorder="1" applyAlignment="1" applyProtection="1">
      <alignment horizontal="center"/>
    </xf>
    <xf numFmtId="0" fontId="11" fillId="2" borderId="0" xfId="0" applyFont="1" applyFill="1" applyBorder="1" applyProtection="1"/>
    <xf numFmtId="0" fontId="16" fillId="2" borderId="0" xfId="0" applyFont="1" applyFill="1" applyBorder="1" applyAlignment="1" applyProtection="1">
      <alignment horizontal="center" wrapText="1"/>
    </xf>
    <xf numFmtId="1" fontId="12" fillId="2" borderId="0" xfId="0" applyNumberFormat="1" applyFont="1" applyFill="1" applyBorder="1" applyProtection="1"/>
    <xf numFmtId="2" fontId="12" fillId="2" borderId="0" xfId="0" applyNumberFormat="1" applyFont="1" applyFill="1" applyBorder="1" applyProtection="1"/>
    <xf numFmtId="0" fontId="12" fillId="2" borderId="23" xfId="0" applyFont="1" applyFill="1" applyBorder="1" applyAlignment="1" applyProtection="1">
      <alignment horizontal="center" vertical="top"/>
    </xf>
    <xf numFmtId="0" fontId="12" fillId="2" borderId="2" xfId="0" applyFont="1" applyFill="1" applyBorder="1" applyAlignment="1" applyProtection="1">
      <alignment horizontal="center" vertical="top"/>
    </xf>
    <xf numFmtId="1" fontId="12" fillId="2" borderId="3" xfId="0" applyNumberFormat="1" applyFont="1" applyFill="1" applyBorder="1" applyProtection="1"/>
    <xf numFmtId="0" fontId="11" fillId="2" borderId="1" xfId="0" applyFont="1" applyFill="1" applyBorder="1" applyAlignment="1" applyProtection="1">
      <alignment horizontal="center"/>
    </xf>
    <xf numFmtId="1" fontId="12" fillId="2" borderId="23" xfId="0" applyNumberFormat="1" applyFont="1" applyFill="1" applyBorder="1" applyAlignment="1" applyProtection="1">
      <alignment horizontal="center"/>
    </xf>
    <xf numFmtId="1" fontId="12" fillId="2" borderId="2" xfId="0" applyNumberFormat="1" applyFont="1" applyFill="1" applyBorder="1" applyAlignment="1" applyProtection="1">
      <alignment horizontal="center"/>
    </xf>
    <xf numFmtId="1" fontId="12" fillId="2" borderId="24" xfId="0" applyNumberFormat="1" applyFont="1" applyFill="1" applyBorder="1" applyAlignment="1" applyProtection="1">
      <alignment horizontal="center"/>
    </xf>
    <xf numFmtId="1" fontId="12" fillId="2" borderId="12" xfId="0" applyNumberFormat="1" applyFont="1" applyFill="1" applyBorder="1" applyProtection="1"/>
    <xf numFmtId="0" fontId="5" fillId="0" borderId="0" xfId="0" applyFont="1" applyFill="1" applyAlignment="1" applyProtection="1">
      <alignment vertical="top"/>
    </xf>
    <xf numFmtId="0" fontId="0" fillId="7" borderId="3" xfId="0" applyFill="1" applyBorder="1" applyProtection="1">
      <protection locked="0"/>
    </xf>
    <xf numFmtId="0" fontId="12" fillId="2" borderId="0" xfId="0" applyFont="1" applyFill="1" applyBorder="1" applyProtection="1"/>
    <xf numFmtId="1" fontId="16" fillId="2" borderId="0" xfId="0" applyNumberFormat="1" applyFont="1" applyFill="1" applyBorder="1" applyAlignment="1" applyProtection="1">
      <alignment horizontal="center" wrapText="1"/>
    </xf>
    <xf numFmtId="2" fontId="16" fillId="2" borderId="0" xfId="0" applyNumberFormat="1" applyFont="1" applyFill="1" applyBorder="1" applyAlignment="1" applyProtection="1">
      <alignment horizontal="center" wrapText="1"/>
    </xf>
    <xf numFmtId="0" fontId="12" fillId="2" borderId="0" xfId="0" applyFont="1" applyFill="1" applyAlignment="1" applyProtection="1">
      <alignment horizontal="center"/>
    </xf>
    <xf numFmtId="1" fontId="3" fillId="2" borderId="17" xfId="0" applyNumberFormat="1" applyFont="1" applyFill="1" applyBorder="1" applyProtection="1"/>
    <xf numFmtId="0" fontId="44" fillId="6" borderId="3" xfId="0" applyFont="1" applyFill="1" applyBorder="1" applyProtection="1">
      <protection locked="0"/>
    </xf>
    <xf numFmtId="0" fontId="4" fillId="2" borderId="0" xfId="0" applyFont="1" applyFill="1" applyProtection="1"/>
    <xf numFmtId="0" fontId="3" fillId="2" borderId="42" xfId="0" applyFont="1" applyFill="1" applyBorder="1" applyAlignment="1" applyProtection="1">
      <alignment horizontal="center" vertical="top"/>
    </xf>
    <xf numFmtId="0" fontId="10" fillId="2" borderId="0" xfId="0" applyFont="1" applyFill="1" applyAlignment="1" applyProtection="1">
      <alignment horizontal="center" wrapText="1"/>
    </xf>
    <xf numFmtId="0" fontId="3" fillId="2" borderId="25" xfId="0" applyFont="1" applyFill="1" applyBorder="1" applyAlignment="1" applyProtection="1">
      <alignment horizontal="center" vertical="top"/>
    </xf>
    <xf numFmtId="0" fontId="4" fillId="2" borderId="0" xfId="0" applyFont="1" applyFill="1" applyProtection="1"/>
    <xf numFmtId="0" fontId="4" fillId="4" borderId="0" xfId="0" applyFont="1" applyFill="1" applyAlignment="1" applyProtection="1">
      <alignment horizontal="center" vertical="top"/>
    </xf>
    <xf numFmtId="0" fontId="3" fillId="2" borderId="3" xfId="0" applyFont="1" applyFill="1" applyBorder="1" applyAlignment="1" applyProtection="1">
      <alignment horizontal="center"/>
    </xf>
    <xf numFmtId="0" fontId="4" fillId="2" borderId="0" xfId="0" applyFont="1" applyFill="1" applyProtection="1"/>
    <xf numFmtId="0" fontId="3" fillId="2" borderId="0" xfId="0" applyFont="1" applyFill="1" applyAlignment="1" applyProtection="1">
      <alignment horizontal="center" vertical="top"/>
    </xf>
    <xf numFmtId="0" fontId="3" fillId="2" borderId="1" xfId="0" applyFont="1" applyFill="1" applyBorder="1" applyAlignment="1" applyProtection="1">
      <alignment horizontal="center" vertical="top"/>
    </xf>
    <xf numFmtId="0" fontId="3" fillId="2" borderId="3" xfId="0" applyFont="1" applyFill="1" applyBorder="1" applyAlignment="1" applyProtection="1">
      <alignment horizontal="center" vertical="center"/>
    </xf>
    <xf numFmtId="0" fontId="3" fillId="2" borderId="3" xfId="0" applyFont="1" applyFill="1" applyBorder="1" applyAlignment="1" applyProtection="1">
      <alignment horizontal="center" vertical="top"/>
    </xf>
    <xf numFmtId="0" fontId="3" fillId="2" borderId="3" xfId="0" applyFont="1" applyFill="1" applyBorder="1" applyAlignment="1" applyProtection="1">
      <alignment horizontal="center" vertical="top" wrapText="1"/>
    </xf>
    <xf numFmtId="0" fontId="4" fillId="2" borderId="0" xfId="0" applyFont="1" applyFill="1" applyAlignment="1" applyProtection="1">
      <alignment wrapText="1"/>
    </xf>
    <xf numFmtId="0" fontId="15" fillId="2" borderId="0" xfId="0" applyFont="1" applyFill="1" applyProtection="1"/>
    <xf numFmtId="0" fontId="15" fillId="2" borderId="0" xfId="0" applyFont="1" applyFill="1" applyBorder="1" applyAlignment="1" applyProtection="1">
      <alignment horizontal="left" vertical="top" wrapText="1"/>
    </xf>
    <xf numFmtId="0" fontId="15" fillId="2" borderId="0" xfId="0" applyFont="1" applyFill="1" applyBorder="1" applyAlignment="1" applyProtection="1">
      <alignment horizontal="left" wrapText="1"/>
    </xf>
    <xf numFmtId="0" fontId="12" fillId="2" borderId="12" xfId="0" applyFont="1" applyFill="1" applyBorder="1" applyAlignment="1" applyProtection="1">
      <alignment horizontal="center" vertical="top"/>
    </xf>
    <xf numFmtId="0" fontId="16" fillId="2" borderId="37" xfId="0" applyFont="1" applyFill="1" applyBorder="1" applyAlignment="1" applyProtection="1">
      <alignment horizontal="center" wrapText="1"/>
    </xf>
    <xf numFmtId="0" fontId="16" fillId="2" borderId="0" xfId="0" applyFont="1" applyFill="1" applyAlignment="1" applyProtection="1">
      <alignment horizontal="center" wrapText="1"/>
    </xf>
    <xf numFmtId="0" fontId="12" fillId="2" borderId="23" xfId="0" applyFont="1" applyFill="1" applyBorder="1" applyAlignment="1" applyProtection="1">
      <alignment horizontal="center"/>
    </xf>
    <xf numFmtId="0" fontId="16" fillId="2" borderId="0" xfId="0" applyFont="1" applyFill="1" applyBorder="1" applyAlignment="1" applyProtection="1">
      <alignment horizontal="center" wrapText="1"/>
    </xf>
    <xf numFmtId="0" fontId="10" fillId="2" borderId="0" xfId="0" applyFont="1" applyFill="1" applyBorder="1" applyAlignment="1" applyProtection="1">
      <alignment horizontal="center" wrapText="1"/>
    </xf>
    <xf numFmtId="0" fontId="11" fillId="2" borderId="0" xfId="0" applyFont="1" applyFill="1" applyProtection="1"/>
    <xf numFmtId="0" fontId="4" fillId="2" borderId="0" xfId="0" applyFont="1" applyFill="1" applyProtection="1"/>
    <xf numFmtId="0" fontId="3" fillId="2" borderId="9" xfId="0" applyFont="1" applyFill="1" applyBorder="1" applyAlignment="1" applyProtection="1">
      <alignment horizontal="center" vertical="top"/>
    </xf>
    <xf numFmtId="0" fontId="4" fillId="2" borderId="3" xfId="0" applyFont="1" applyFill="1" applyBorder="1" applyAlignment="1" applyProtection="1">
      <alignment horizontal="center"/>
    </xf>
    <xf numFmtId="10" fontId="4" fillId="2" borderId="3" xfId="2" applyNumberFormat="1" applyFont="1" applyFill="1" applyBorder="1" applyProtection="1"/>
    <xf numFmtId="10" fontId="4" fillId="2" borderId="8" xfId="2" applyNumberFormat="1" applyFont="1" applyFill="1" applyBorder="1" applyProtection="1"/>
    <xf numFmtId="1" fontId="4" fillId="2" borderId="9" xfId="0" applyNumberFormat="1" applyFont="1" applyFill="1" applyBorder="1" applyProtection="1"/>
    <xf numFmtId="10" fontId="4" fillId="2" borderId="10" xfId="2" applyNumberFormat="1" applyFont="1" applyFill="1" applyBorder="1" applyProtection="1"/>
    <xf numFmtId="2" fontId="4" fillId="2" borderId="8" xfId="0" applyNumberFormat="1" applyFont="1" applyFill="1" applyBorder="1" applyProtection="1"/>
    <xf numFmtId="2" fontId="4" fillId="2" borderId="10" xfId="0" applyNumberFormat="1" applyFont="1" applyFill="1" applyBorder="1" applyProtection="1"/>
    <xf numFmtId="2" fontId="4" fillId="2" borderId="13" xfId="0" applyNumberFormat="1" applyFont="1" applyFill="1" applyBorder="1" applyProtection="1"/>
    <xf numFmtId="10" fontId="4" fillId="2" borderId="3" xfId="0" applyNumberFormat="1" applyFont="1" applyFill="1" applyBorder="1" applyProtection="1"/>
    <xf numFmtId="1" fontId="10" fillId="2" borderId="0" xfId="0" applyNumberFormat="1" applyFont="1" applyFill="1" applyBorder="1" applyAlignment="1" applyProtection="1">
      <alignment horizontal="center" vertical="top" wrapText="1"/>
    </xf>
    <xf numFmtId="0" fontId="10" fillId="2" borderId="0" xfId="0" applyFont="1" applyFill="1" applyBorder="1" applyAlignment="1" applyProtection="1">
      <alignment wrapText="1"/>
    </xf>
    <xf numFmtId="1" fontId="4" fillId="2" borderId="28" xfId="0" applyNumberFormat="1" applyFont="1" applyFill="1" applyBorder="1" applyProtection="1"/>
    <xf numFmtId="0" fontId="5" fillId="3" borderId="0" xfId="0" applyFont="1" applyFill="1" applyAlignment="1" applyProtection="1">
      <alignment vertical="top"/>
    </xf>
    <xf numFmtId="1" fontId="11" fillId="2" borderId="3" xfId="0" applyNumberFormat="1" applyFont="1" applyFill="1" applyBorder="1" applyProtection="1"/>
    <xf numFmtId="2" fontId="24" fillId="2" borderId="3" xfId="5" applyNumberFormat="1" applyFill="1" applyBorder="1" applyProtection="1"/>
    <xf numFmtId="2" fontId="0" fillId="3" borderId="3" xfId="0" applyNumberFormat="1" applyFill="1" applyBorder="1" applyProtection="1"/>
    <xf numFmtId="0" fontId="2" fillId="0" borderId="0" xfId="0" applyFont="1" applyAlignment="1">
      <alignment horizontal="left"/>
    </xf>
    <xf numFmtId="0" fontId="0" fillId="6" borderId="0" xfId="0" applyFill="1" applyAlignment="1">
      <alignment horizontal="center"/>
    </xf>
    <xf numFmtId="0" fontId="0" fillId="0" borderId="0" xfId="0" applyAlignment="1">
      <alignment horizontal="center"/>
    </xf>
    <xf numFmtId="0" fontId="26" fillId="7" borderId="3" xfId="12" applyFont="1" applyFill="1" applyBorder="1" applyAlignment="1">
      <alignment horizontal="center" vertical="center" wrapText="1"/>
    </xf>
    <xf numFmtId="168" fontId="26" fillId="7" borderId="3" xfId="12" applyNumberFormat="1" applyFont="1" applyFill="1" applyBorder="1" applyAlignment="1">
      <alignment horizontal="center" vertical="center" wrapText="1"/>
    </xf>
    <xf numFmtId="0" fontId="26" fillId="0" borderId="3" xfId="16" applyFont="1" applyFill="1" applyBorder="1" applyAlignment="1" applyProtection="1">
      <alignment horizontal="center" vertical="center" wrapText="1"/>
    </xf>
    <xf numFmtId="0" fontId="26" fillId="0" borderId="20" xfId="16" applyFont="1" applyFill="1" applyBorder="1" applyAlignment="1" applyProtection="1">
      <alignment horizontal="center" vertical="center" wrapText="1"/>
    </xf>
    <xf numFmtId="0" fontId="2" fillId="0" borderId="3" xfId="0" applyFont="1" applyBorder="1" applyAlignment="1">
      <alignment horizontal="center"/>
    </xf>
    <xf numFmtId="0" fontId="26" fillId="7" borderId="3" xfId="7" applyFont="1" applyFill="1" applyBorder="1" applyAlignment="1" applyProtection="1">
      <alignment horizontal="center" vertical="center" wrapText="1"/>
      <protection locked="0"/>
    </xf>
    <xf numFmtId="2" fontId="26" fillId="7" borderId="3" xfId="7" applyNumberFormat="1" applyFont="1" applyFill="1" applyBorder="1" applyAlignment="1" applyProtection="1">
      <alignment horizontal="center" vertical="center" wrapText="1"/>
    </xf>
    <xf numFmtId="0" fontId="2" fillId="0" borderId="0" xfId="0" applyFont="1" applyAlignment="1">
      <alignment horizontal="left" wrapText="1"/>
    </xf>
    <xf numFmtId="0" fontId="0" fillId="0" borderId="0" xfId="0" applyFont="1" applyAlignment="1">
      <alignment horizontal="right"/>
    </xf>
    <xf numFmtId="0" fontId="2" fillId="0" borderId="3" xfId="0" applyFont="1" applyBorder="1" applyAlignment="1">
      <alignment horizontal="left" wrapText="1"/>
    </xf>
    <xf numFmtId="0" fontId="26" fillId="7" borderId="3" xfId="7" applyFont="1" applyFill="1" applyBorder="1" applyAlignment="1" applyProtection="1">
      <alignment horizontal="center" vertical="center"/>
      <protection locked="0"/>
    </xf>
    <xf numFmtId="0" fontId="26" fillId="7" borderId="3" xfId="12" applyFont="1" applyFill="1" applyBorder="1" applyAlignment="1">
      <alignment horizontal="center" vertical="center"/>
    </xf>
    <xf numFmtId="0" fontId="26" fillId="7" borderId="3" xfId="12" applyFont="1" applyFill="1" applyBorder="1" applyAlignment="1">
      <alignment horizontal="center" vertical="top" wrapText="1"/>
    </xf>
    <xf numFmtId="0" fontId="26" fillId="7" borderId="3" xfId="12" applyFont="1" applyFill="1" applyBorder="1" applyAlignment="1">
      <alignment horizontal="right" vertical="center"/>
    </xf>
    <xf numFmtId="0" fontId="44" fillId="0" borderId="3" xfId="0" applyFont="1" applyFill="1" applyBorder="1" applyAlignment="1" applyProtection="1">
      <alignment horizontal="center" wrapText="1"/>
    </xf>
    <xf numFmtId="0" fontId="3" fillId="2" borderId="0" xfId="0" applyFont="1" applyFill="1" applyBorder="1" applyAlignment="1" applyProtection="1">
      <alignment horizontal="left" wrapText="1"/>
    </xf>
    <xf numFmtId="0" fontId="4" fillId="2" borderId="0" xfId="0" applyFont="1" applyFill="1" applyBorder="1" applyAlignment="1" applyProtection="1">
      <alignment horizontal="left" wrapText="1"/>
    </xf>
    <xf numFmtId="0" fontId="3" fillId="2" borderId="0" xfId="0" applyFont="1" applyFill="1" applyAlignment="1" applyProtection="1">
      <alignment horizontal="center"/>
    </xf>
    <xf numFmtId="0" fontId="3" fillId="2" borderId="0" xfId="0" applyFont="1" applyFill="1" applyAlignment="1" applyProtection="1">
      <alignment horizontal="center" vertical="top"/>
    </xf>
    <xf numFmtId="0" fontId="3" fillId="2" borderId="1" xfId="0" applyFont="1" applyFill="1" applyBorder="1" applyAlignment="1" applyProtection="1">
      <alignment horizontal="center" vertical="top"/>
    </xf>
    <xf numFmtId="0" fontId="3" fillId="2" borderId="2" xfId="0" applyFont="1" applyFill="1" applyBorder="1" applyAlignment="1" applyProtection="1">
      <alignment horizontal="center" vertical="top"/>
    </xf>
    <xf numFmtId="0" fontId="3" fillId="2" borderId="3" xfId="0" applyFont="1" applyFill="1" applyBorder="1" applyAlignment="1" applyProtection="1">
      <alignment horizontal="center"/>
    </xf>
    <xf numFmtId="0" fontId="3" fillId="2" borderId="14" xfId="0" applyFont="1" applyFill="1" applyBorder="1" applyAlignment="1" applyProtection="1">
      <alignment horizontal="center" vertical="top"/>
    </xf>
    <xf numFmtId="0" fontId="3" fillId="2" borderId="15" xfId="0" applyFont="1" applyFill="1" applyBorder="1" applyAlignment="1" applyProtection="1">
      <alignment horizontal="center" vertical="top"/>
    </xf>
    <xf numFmtId="0" fontId="3" fillId="2" borderId="14" xfId="0" applyFont="1" applyFill="1" applyBorder="1" applyAlignment="1" applyProtection="1">
      <alignment horizontal="center"/>
    </xf>
    <xf numFmtId="0" fontId="3" fillId="2" borderId="16" xfId="0" applyFont="1" applyFill="1" applyBorder="1" applyAlignment="1" applyProtection="1">
      <alignment horizontal="center"/>
    </xf>
    <xf numFmtId="0" fontId="3" fillId="2" borderId="15" xfId="0" applyFont="1" applyFill="1" applyBorder="1" applyAlignment="1" applyProtection="1">
      <alignment horizontal="center"/>
    </xf>
    <xf numFmtId="1" fontId="4" fillId="2" borderId="20" xfId="0" applyNumberFormat="1" applyFont="1" applyFill="1" applyBorder="1" applyAlignment="1" applyProtection="1">
      <alignment horizontal="center" vertical="center"/>
      <protection locked="0"/>
    </xf>
    <xf numFmtId="1" fontId="4" fillId="2" borderId="5" xfId="0" applyNumberFormat="1" applyFont="1" applyFill="1" applyBorder="1" applyAlignment="1" applyProtection="1">
      <alignment horizontal="center" vertical="center"/>
      <protection locked="0"/>
    </xf>
    <xf numFmtId="1" fontId="4" fillId="2" borderId="17" xfId="0" applyNumberFormat="1" applyFont="1" applyFill="1" applyBorder="1" applyAlignment="1" applyProtection="1">
      <alignment horizontal="center" vertical="center"/>
      <protection locked="0"/>
    </xf>
    <xf numFmtId="0" fontId="4" fillId="2" borderId="0" xfId="0" applyFont="1" applyFill="1" applyAlignment="1" applyProtection="1">
      <alignment horizontal="left" vertical="top"/>
    </xf>
    <xf numFmtId="0" fontId="11" fillId="2" borderId="0" xfId="0" applyFont="1" applyFill="1" applyAlignment="1" applyProtection="1">
      <alignment horizontal="left" wrapText="1"/>
    </xf>
    <xf numFmtId="0" fontId="3" fillId="2" borderId="0" xfId="0" applyFont="1" applyFill="1" applyAlignment="1" applyProtection="1">
      <alignment horizontal="left" vertical="top"/>
    </xf>
    <xf numFmtId="0" fontId="3" fillId="2" borderId="3" xfId="0" applyFont="1" applyFill="1" applyBorder="1" applyAlignment="1" applyProtection="1">
      <alignment horizontal="center" vertical="center" wrapText="1"/>
    </xf>
    <xf numFmtId="1" fontId="3" fillId="2" borderId="20" xfId="0" applyNumberFormat="1" applyFont="1" applyFill="1" applyBorder="1" applyAlignment="1" applyProtection="1">
      <alignment horizontal="center"/>
    </xf>
    <xf numFmtId="1" fontId="3" fillId="2" borderId="5" xfId="0" applyNumberFormat="1" applyFont="1" applyFill="1" applyBorder="1" applyAlignment="1" applyProtection="1">
      <alignment horizontal="center"/>
    </xf>
    <xf numFmtId="1" fontId="3" fillId="2" borderId="17" xfId="0" applyNumberFormat="1" applyFont="1" applyFill="1" applyBorder="1" applyAlignment="1" applyProtection="1">
      <alignment horizontal="center"/>
    </xf>
    <xf numFmtId="1" fontId="3" fillId="2" borderId="20" xfId="0" applyNumberFormat="1" applyFont="1" applyFill="1" applyBorder="1" applyAlignment="1" applyProtection="1">
      <alignment horizontal="center" vertical="center"/>
    </xf>
    <xf numFmtId="1" fontId="3" fillId="2" borderId="5" xfId="0" applyNumberFormat="1" applyFont="1" applyFill="1" applyBorder="1" applyAlignment="1" applyProtection="1">
      <alignment horizontal="center" vertical="center"/>
    </xf>
    <xf numFmtId="1" fontId="3" fillId="2" borderId="17" xfId="0" applyNumberFormat="1" applyFont="1" applyFill="1" applyBorder="1" applyAlignment="1" applyProtection="1">
      <alignment horizontal="center" vertical="center"/>
    </xf>
    <xf numFmtId="0" fontId="3" fillId="2" borderId="3" xfId="0" applyFont="1" applyFill="1" applyBorder="1" applyAlignment="1" applyProtection="1">
      <alignment horizontal="center" vertical="center"/>
    </xf>
    <xf numFmtId="0" fontId="3" fillId="2" borderId="3" xfId="0" applyFont="1" applyFill="1" applyBorder="1" applyAlignment="1" applyProtection="1">
      <alignment horizontal="center" vertical="top" wrapText="1"/>
    </xf>
    <xf numFmtId="0" fontId="3" fillId="2" borderId="3" xfId="0" applyFont="1" applyFill="1" applyBorder="1" applyAlignment="1" applyProtection="1">
      <alignment horizontal="center" vertical="top"/>
    </xf>
    <xf numFmtId="0" fontId="4" fillId="2" borderId="0" xfId="0" applyFont="1" applyFill="1" applyAlignment="1" applyProtection="1">
      <alignment wrapText="1"/>
    </xf>
    <xf numFmtId="0" fontId="3" fillId="2" borderId="0" xfId="0" applyFont="1" applyFill="1" applyBorder="1" applyAlignment="1" applyProtection="1">
      <alignment horizontal="center" wrapText="1"/>
    </xf>
    <xf numFmtId="0" fontId="3" fillId="2" borderId="0" xfId="0" quotePrefix="1" applyFont="1" applyFill="1" applyAlignment="1" applyProtection="1">
      <alignment horizontal="center" vertical="top"/>
    </xf>
    <xf numFmtId="0" fontId="3" fillId="2" borderId="0" xfId="0" quotePrefix="1" applyFont="1" applyFill="1" applyBorder="1" applyAlignment="1" applyProtection="1">
      <alignment horizontal="left" wrapText="1"/>
    </xf>
    <xf numFmtId="0" fontId="5" fillId="3" borderId="48" xfId="0" quotePrefix="1" applyFont="1" applyFill="1" applyBorder="1" applyAlignment="1" applyProtection="1">
      <alignment horizontal="center" vertical="top"/>
    </xf>
    <xf numFmtId="0" fontId="5" fillId="3" borderId="0" xfId="0" applyFont="1" applyFill="1" applyAlignment="1" applyProtection="1">
      <alignment horizontal="center" vertical="top" wrapText="1"/>
    </xf>
    <xf numFmtId="0" fontId="12" fillId="2" borderId="8" xfId="0" applyFont="1" applyFill="1" applyBorder="1" applyAlignment="1" applyProtection="1">
      <alignment horizontal="center" wrapText="1"/>
    </xf>
    <xf numFmtId="0" fontId="12" fillId="2" borderId="36" xfId="0" applyFont="1" applyFill="1" applyBorder="1" applyAlignment="1" applyProtection="1">
      <alignment horizontal="center" wrapText="1"/>
    </xf>
    <xf numFmtId="0" fontId="12" fillId="2" borderId="28" xfId="0" applyFont="1" applyFill="1" applyBorder="1" applyAlignment="1" applyProtection="1">
      <alignment horizontal="center" wrapText="1"/>
    </xf>
    <xf numFmtId="0" fontId="12" fillId="2" borderId="3" xfId="0" applyFont="1" applyFill="1" applyBorder="1" applyAlignment="1" applyProtection="1">
      <alignment horizontal="center"/>
    </xf>
    <xf numFmtId="0" fontId="15" fillId="2" borderId="0" xfId="0" applyFont="1" applyFill="1" applyProtection="1"/>
    <xf numFmtId="0" fontId="15" fillId="2" borderId="0" xfId="0" applyFont="1" applyFill="1" applyBorder="1" applyAlignment="1" applyProtection="1">
      <alignment horizontal="left" vertical="top" wrapText="1"/>
    </xf>
    <xf numFmtId="0" fontId="15" fillId="2" borderId="0" xfId="0" applyFont="1" applyFill="1" applyBorder="1" applyAlignment="1" applyProtection="1">
      <alignment horizontal="left" wrapText="1"/>
    </xf>
    <xf numFmtId="0" fontId="12" fillId="2" borderId="41" xfId="0" applyFont="1" applyFill="1" applyBorder="1" applyAlignment="1" applyProtection="1">
      <alignment horizontal="center" vertical="center"/>
    </xf>
    <xf numFmtId="0" fontId="12" fillId="2" borderId="36" xfId="0" applyFont="1" applyFill="1" applyBorder="1" applyAlignment="1" applyProtection="1">
      <alignment horizontal="center" vertical="center"/>
    </xf>
    <xf numFmtId="0" fontId="12" fillId="2" borderId="28" xfId="0" applyFont="1" applyFill="1" applyBorder="1" applyAlignment="1" applyProtection="1">
      <alignment horizontal="center" vertical="center"/>
    </xf>
    <xf numFmtId="0" fontId="12" fillId="2" borderId="23" xfId="0" applyFont="1" applyFill="1" applyBorder="1" applyAlignment="1" applyProtection="1">
      <alignment horizontal="center" wrapText="1"/>
    </xf>
    <xf numFmtId="0" fontId="3" fillId="2" borderId="0" xfId="0" applyFont="1" applyFill="1" applyAlignment="1" applyProtection="1">
      <alignment horizontal="center" vertical="center"/>
    </xf>
    <xf numFmtId="0" fontId="12" fillId="2" borderId="0" xfId="0" applyFont="1" applyFill="1" applyAlignment="1" applyProtection="1">
      <alignment horizontal="center" vertical="top"/>
    </xf>
    <xf numFmtId="0" fontId="12" fillId="2" borderId="2" xfId="0" applyFont="1" applyFill="1" applyBorder="1" applyAlignment="1" applyProtection="1">
      <alignment horizontal="center" wrapText="1"/>
    </xf>
    <xf numFmtId="0" fontId="12" fillId="2" borderId="16" xfId="0" applyFont="1" applyFill="1" applyBorder="1" applyAlignment="1" applyProtection="1">
      <alignment horizontal="center" wrapText="1"/>
    </xf>
    <xf numFmtId="0" fontId="12" fillId="2" borderId="22" xfId="0" applyFont="1" applyFill="1" applyBorder="1" applyAlignment="1" applyProtection="1">
      <alignment horizontal="center" wrapText="1"/>
    </xf>
    <xf numFmtId="0" fontId="12" fillId="2" borderId="2" xfId="0" applyFont="1" applyFill="1" applyBorder="1" applyAlignment="1" applyProtection="1">
      <alignment horizontal="center"/>
    </xf>
    <xf numFmtId="0" fontId="12" fillId="2" borderId="16" xfId="0" applyFont="1" applyFill="1" applyBorder="1" applyAlignment="1" applyProtection="1">
      <alignment horizontal="center"/>
    </xf>
    <xf numFmtId="0" fontId="12" fillId="2" borderId="15" xfId="0" applyFont="1" applyFill="1" applyBorder="1" applyAlignment="1" applyProtection="1">
      <alignment horizontal="center"/>
    </xf>
    <xf numFmtId="0" fontId="12" fillId="2" borderId="32" xfId="0" applyFont="1" applyFill="1" applyBorder="1" applyAlignment="1" applyProtection="1">
      <alignment horizontal="center" vertical="top"/>
    </xf>
    <xf numFmtId="0" fontId="12" fillId="2" borderId="11" xfId="0" applyFont="1" applyFill="1" applyBorder="1" applyAlignment="1" applyProtection="1">
      <alignment horizontal="center" vertical="top"/>
    </xf>
    <xf numFmtId="0" fontId="12" fillId="2" borderId="33" xfId="0" applyFont="1" applyFill="1" applyBorder="1" applyAlignment="1" applyProtection="1">
      <alignment horizontal="center" vertical="top"/>
    </xf>
    <xf numFmtId="0" fontId="12" fillId="2" borderId="12" xfId="0" applyFont="1" applyFill="1" applyBorder="1" applyAlignment="1" applyProtection="1">
      <alignment horizontal="center" vertical="top"/>
    </xf>
    <xf numFmtId="0" fontId="12" fillId="2" borderId="33" xfId="0" applyFont="1" applyFill="1" applyBorder="1" applyAlignment="1" applyProtection="1">
      <alignment horizontal="center" vertical="top" wrapText="1"/>
    </xf>
    <xf numFmtId="0" fontId="12" fillId="2" borderId="34" xfId="0" applyFont="1" applyFill="1" applyBorder="1" applyAlignment="1" applyProtection="1">
      <alignment horizontal="center" vertical="top" wrapText="1"/>
    </xf>
    <xf numFmtId="0" fontId="12" fillId="2" borderId="19" xfId="0" applyFont="1" applyFill="1" applyBorder="1" applyAlignment="1" applyProtection="1">
      <alignment horizontal="center" vertical="top" wrapText="1"/>
    </xf>
    <xf numFmtId="0" fontId="12" fillId="2" borderId="33" xfId="0" applyFont="1" applyFill="1" applyBorder="1" applyAlignment="1" applyProtection="1">
      <alignment horizontal="center" vertical="center" wrapText="1"/>
    </xf>
    <xf numFmtId="0" fontId="12" fillId="2" borderId="34" xfId="0" applyFont="1" applyFill="1" applyBorder="1" applyAlignment="1" applyProtection="1">
      <alignment horizontal="center" vertical="center" wrapText="1"/>
    </xf>
    <xf numFmtId="0" fontId="12" fillId="2" borderId="14" xfId="0" applyFont="1" applyFill="1" applyBorder="1" applyAlignment="1" applyProtection="1">
      <alignment horizontal="center" vertical="center"/>
    </xf>
    <xf numFmtId="0" fontId="12" fillId="2" borderId="16" xfId="0" applyFont="1" applyFill="1" applyBorder="1" applyAlignment="1" applyProtection="1">
      <alignment horizontal="center" vertical="center"/>
    </xf>
    <xf numFmtId="0" fontId="12" fillId="2" borderId="22" xfId="0" applyFont="1" applyFill="1" applyBorder="1" applyAlignment="1" applyProtection="1">
      <alignment horizontal="center" vertical="center"/>
    </xf>
    <xf numFmtId="0" fontId="12" fillId="2" borderId="8" xfId="0" applyFont="1" applyFill="1" applyBorder="1" applyAlignment="1" applyProtection="1">
      <alignment horizontal="center"/>
    </xf>
    <xf numFmtId="0" fontId="12" fillId="2" borderId="36" xfId="0" applyFont="1" applyFill="1" applyBorder="1" applyAlignment="1" applyProtection="1">
      <alignment horizontal="center"/>
    </xf>
    <xf numFmtId="0" fontId="12" fillId="2" borderId="28" xfId="0" applyFont="1" applyFill="1" applyBorder="1" applyAlignment="1" applyProtection="1">
      <alignment horizontal="center"/>
    </xf>
    <xf numFmtId="0" fontId="16" fillId="2" borderId="37" xfId="0" applyFont="1" applyFill="1" applyBorder="1" applyAlignment="1" applyProtection="1">
      <alignment horizontal="center" wrapText="1"/>
    </xf>
    <xf numFmtId="0" fontId="16" fillId="2" borderId="0" xfId="0" applyFont="1" applyFill="1" applyAlignment="1" applyProtection="1">
      <alignment horizontal="center" wrapText="1"/>
    </xf>
    <xf numFmtId="0" fontId="11" fillId="2" borderId="32" xfId="0" applyFont="1" applyFill="1" applyBorder="1" applyAlignment="1" applyProtection="1">
      <alignment horizontal="center"/>
    </xf>
    <xf numFmtId="0" fontId="11" fillId="2" borderId="11" xfId="0" applyFont="1" applyFill="1" applyBorder="1" applyAlignment="1" applyProtection="1">
      <alignment horizontal="center"/>
    </xf>
    <xf numFmtId="0" fontId="12" fillId="2" borderId="38" xfId="0" applyFont="1" applyFill="1" applyBorder="1" applyAlignment="1" applyProtection="1">
      <alignment horizontal="center" vertical="center" wrapText="1"/>
    </xf>
    <xf numFmtId="0" fontId="12" fillId="2" borderId="39" xfId="0" applyFont="1" applyFill="1" applyBorder="1" applyAlignment="1" applyProtection="1">
      <alignment horizontal="center" vertical="center" wrapText="1"/>
    </xf>
    <xf numFmtId="0" fontId="12" fillId="2" borderId="40" xfId="0" applyFont="1" applyFill="1" applyBorder="1" applyAlignment="1" applyProtection="1">
      <alignment horizontal="center" vertical="center" wrapText="1"/>
    </xf>
    <xf numFmtId="0" fontId="12" fillId="2" borderId="23" xfId="0" applyFont="1" applyFill="1" applyBorder="1" applyAlignment="1" applyProtection="1">
      <alignment horizontal="center"/>
    </xf>
    <xf numFmtId="0" fontId="12" fillId="2" borderId="24" xfId="0" applyFont="1" applyFill="1" applyBorder="1" applyAlignment="1" applyProtection="1">
      <alignment horizontal="center"/>
    </xf>
    <xf numFmtId="0" fontId="12" fillId="2" borderId="19" xfId="0" applyFont="1" applyFill="1" applyBorder="1" applyAlignment="1" applyProtection="1">
      <alignment horizontal="center" vertical="center" wrapText="1"/>
    </xf>
    <xf numFmtId="0" fontId="12" fillId="2" borderId="8" xfId="0" applyFont="1" applyFill="1" applyBorder="1" applyAlignment="1" applyProtection="1">
      <alignment horizontal="center" vertical="center"/>
    </xf>
    <xf numFmtId="0" fontId="11" fillId="2" borderId="0" xfId="0" applyFont="1" applyFill="1" applyProtection="1">
      <protection locked="0"/>
    </xf>
    <xf numFmtId="0" fontId="11" fillId="2" borderId="0" xfId="0" applyFont="1" applyFill="1" applyBorder="1" applyAlignment="1" applyProtection="1">
      <alignment horizontal="left" wrapText="1"/>
      <protection locked="0"/>
    </xf>
    <xf numFmtId="0" fontId="0" fillId="0" borderId="0" xfId="0" applyFill="1" applyAlignment="1" applyProtection="1">
      <alignment horizontal="center"/>
    </xf>
    <xf numFmtId="0" fontId="0" fillId="0" borderId="9" xfId="0" applyFill="1" applyBorder="1" applyAlignment="1" applyProtection="1">
      <alignment wrapText="1"/>
    </xf>
    <xf numFmtId="0" fontId="0" fillId="0" borderId="42" xfId="0" applyFill="1" applyBorder="1" applyAlignment="1" applyProtection="1">
      <alignment wrapText="1"/>
    </xf>
    <xf numFmtId="0" fontId="0" fillId="7" borderId="3" xfId="0" applyFill="1" applyBorder="1" applyAlignment="1" applyProtection="1">
      <alignment wrapText="1"/>
      <protection locked="0"/>
    </xf>
    <xf numFmtId="0" fontId="0" fillId="7" borderId="20" xfId="0" applyFill="1" applyBorder="1" applyAlignment="1" applyProtection="1">
      <alignment wrapText="1"/>
      <protection locked="0"/>
    </xf>
    <xf numFmtId="0" fontId="0" fillId="0" borderId="50" xfId="0" applyFill="1" applyBorder="1" applyAlignment="1" applyProtection="1">
      <alignment horizontal="right"/>
    </xf>
    <xf numFmtId="0" fontId="16" fillId="2" borderId="0" xfId="0" applyFont="1" applyFill="1" applyBorder="1" applyAlignment="1" applyProtection="1">
      <alignment horizontal="center" wrapText="1"/>
    </xf>
    <xf numFmtId="0" fontId="10" fillId="2" borderId="0" xfId="0" applyFont="1" applyFill="1" applyBorder="1" applyAlignment="1" applyProtection="1">
      <alignment horizontal="center" wrapText="1"/>
    </xf>
    <xf numFmtId="0" fontId="3" fillId="2" borderId="16" xfId="0" applyFont="1" applyFill="1" applyBorder="1" applyProtection="1"/>
    <xf numFmtId="0" fontId="3" fillId="2" borderId="22" xfId="0" applyFont="1" applyFill="1" applyBorder="1" applyProtection="1"/>
    <xf numFmtId="0" fontId="11" fillId="2" borderId="0" xfId="0" applyFont="1" applyFill="1" applyProtection="1"/>
    <xf numFmtId="0" fontId="9" fillId="2" borderId="20" xfId="0" applyFont="1" applyFill="1" applyBorder="1" applyAlignment="1" applyProtection="1">
      <alignment horizontal="left" vertical="center"/>
    </xf>
    <xf numFmtId="0" fontId="9" fillId="2" borderId="17" xfId="0" applyFont="1" applyFill="1" applyBorder="1" applyAlignment="1" applyProtection="1">
      <alignment horizontal="left" vertical="center"/>
    </xf>
    <xf numFmtId="0" fontId="9" fillId="2" borderId="3" xfId="0" applyFont="1" applyFill="1" applyBorder="1" applyAlignment="1" applyProtection="1">
      <alignment horizontal="center"/>
    </xf>
    <xf numFmtId="0" fontId="2" fillId="2" borderId="0" xfId="0" applyFont="1" applyFill="1" applyAlignment="1" applyProtection="1">
      <alignment horizontal="center"/>
    </xf>
    <xf numFmtId="0" fontId="3" fillId="2" borderId="20" xfId="0" applyFont="1" applyFill="1" applyBorder="1" applyAlignment="1" applyProtection="1">
      <alignment vertical="center"/>
    </xf>
    <xf numFmtId="0" fontId="3" fillId="2" borderId="17" xfId="0" applyFont="1" applyFill="1" applyBorder="1" applyAlignment="1" applyProtection="1">
      <alignment vertical="center"/>
    </xf>
    <xf numFmtId="0" fontId="3" fillId="2" borderId="20" xfId="0" applyFont="1" applyFill="1" applyBorder="1" applyAlignment="1" applyProtection="1">
      <alignment horizontal="center" vertical="center"/>
    </xf>
    <xf numFmtId="0" fontId="3" fillId="2" borderId="17" xfId="0" applyFont="1" applyFill="1" applyBorder="1" applyAlignment="1" applyProtection="1">
      <alignment horizontal="center" vertical="center"/>
    </xf>
    <xf numFmtId="0" fontId="4" fillId="2" borderId="0" xfId="0" applyFont="1" applyFill="1" applyProtection="1"/>
    <xf numFmtId="0" fontId="3" fillId="2" borderId="9" xfId="0" applyFont="1" applyFill="1" applyBorder="1" applyAlignment="1" applyProtection="1">
      <alignment horizontal="center" vertical="top"/>
    </xf>
    <xf numFmtId="0" fontId="3" fillId="2" borderId="42" xfId="0" applyFont="1" applyFill="1" applyBorder="1" applyAlignment="1" applyProtection="1">
      <alignment horizontal="center" vertical="top"/>
    </xf>
    <xf numFmtId="0" fontId="3" fillId="2" borderId="11" xfId="0" applyFont="1" applyFill="1" applyBorder="1" applyAlignment="1" applyProtection="1">
      <alignment horizontal="center" vertical="top"/>
    </xf>
    <xf numFmtId="0" fontId="10" fillId="2" borderId="0" xfId="0" applyFont="1" applyFill="1" applyAlignment="1" applyProtection="1">
      <alignment horizontal="center" wrapText="1"/>
    </xf>
    <xf numFmtId="0" fontId="3" fillId="2" borderId="25" xfId="0" applyFont="1" applyFill="1" applyBorder="1" applyAlignment="1" applyProtection="1">
      <alignment horizontal="center" vertical="top"/>
    </xf>
    <xf numFmtId="0" fontId="3" fillId="2" borderId="9" xfId="0" applyFont="1" applyFill="1" applyBorder="1" applyAlignment="1" applyProtection="1">
      <alignment horizontal="center" vertical="top" wrapText="1"/>
    </xf>
    <xf numFmtId="0" fontId="3" fillId="3" borderId="0" xfId="0" applyFont="1" applyFill="1" applyAlignment="1" applyProtection="1">
      <alignment horizontal="left" vertical="top"/>
    </xf>
    <xf numFmtId="0" fontId="3" fillId="3" borderId="0" xfId="0" applyFont="1" applyFill="1" applyAlignment="1" applyProtection="1">
      <alignment horizontal="center"/>
    </xf>
    <xf numFmtId="0" fontId="4" fillId="2" borderId="3" xfId="0" applyFont="1" applyFill="1" applyBorder="1" applyAlignment="1" applyProtection="1">
      <alignment horizontal="center"/>
    </xf>
    <xf numFmtId="0" fontId="4" fillId="2" borderId="8" xfId="0" applyFont="1" applyFill="1" applyBorder="1" applyAlignment="1" applyProtection="1">
      <alignment wrapText="1"/>
    </xf>
    <xf numFmtId="0" fontId="4" fillId="2" borderId="28" xfId="0" applyFont="1" applyFill="1" applyBorder="1" applyAlignment="1" applyProtection="1">
      <alignment wrapText="1"/>
    </xf>
    <xf numFmtId="0" fontId="4" fillId="2" borderId="3" xfId="0" applyFont="1" applyFill="1" applyBorder="1" applyAlignment="1" applyProtection="1"/>
    <xf numFmtId="0" fontId="0" fillId="2" borderId="3" xfId="0" applyFill="1" applyBorder="1" applyAlignment="1" applyProtection="1"/>
    <xf numFmtId="1" fontId="3" fillId="2" borderId="7" xfId="0" applyNumberFormat="1" applyFont="1" applyFill="1" applyBorder="1" applyAlignment="1" applyProtection="1">
      <alignment horizontal="center"/>
    </xf>
    <xf numFmtId="1" fontId="3" fillId="2" borderId="0" xfId="0" applyNumberFormat="1" applyFont="1" applyFill="1" applyBorder="1" applyAlignment="1" applyProtection="1">
      <alignment horizontal="center"/>
    </xf>
    <xf numFmtId="0" fontId="4" fillId="2" borderId="8" xfId="0" applyFont="1" applyFill="1" applyBorder="1" applyAlignment="1" applyProtection="1">
      <alignment horizontal="center"/>
    </xf>
    <xf numFmtId="0" fontId="4" fillId="2" borderId="36" xfId="0" applyFont="1" applyFill="1" applyBorder="1" applyAlignment="1" applyProtection="1">
      <alignment horizontal="center"/>
    </xf>
    <xf numFmtId="0" fontId="4" fillId="2" borderId="28" xfId="0" applyFont="1" applyFill="1" applyBorder="1" applyAlignment="1" applyProtection="1">
      <alignment horizontal="center"/>
    </xf>
    <xf numFmtId="0" fontId="22" fillId="2" borderId="0" xfId="0" applyFont="1" applyFill="1" applyAlignment="1" applyProtection="1">
      <alignment horizontal="left" vertical="top"/>
    </xf>
    <xf numFmtId="0" fontId="4" fillId="2" borderId="50" xfId="0" applyFont="1" applyFill="1" applyBorder="1" applyAlignment="1" applyProtection="1">
      <alignment horizontal="center"/>
    </xf>
    <xf numFmtId="0" fontId="5" fillId="2" borderId="0" xfId="0" applyFont="1" applyFill="1" applyAlignment="1" applyProtection="1">
      <alignment horizontal="center"/>
    </xf>
    <xf numFmtId="0" fontId="26" fillId="2" borderId="0" xfId="5" applyFont="1" applyFill="1" applyAlignment="1" applyProtection="1">
      <alignment horizontal="center"/>
    </xf>
    <xf numFmtId="0" fontId="18" fillId="2" borderId="21" xfId="5" quotePrefix="1" applyFont="1" applyFill="1" applyBorder="1" applyAlignment="1" applyProtection="1">
      <alignment horizontal="center" vertical="center" wrapText="1"/>
    </xf>
    <xf numFmtId="0" fontId="18" fillId="2" borderId="0" xfId="5" quotePrefix="1" applyFont="1" applyFill="1" applyBorder="1" applyAlignment="1" applyProtection="1">
      <alignment horizontal="center" vertical="center" wrapText="1"/>
    </xf>
    <xf numFmtId="0" fontId="18" fillId="2" borderId="47" xfId="5" quotePrefix="1" applyFont="1" applyFill="1" applyBorder="1" applyAlignment="1" applyProtection="1">
      <alignment horizontal="center" vertical="center" wrapText="1"/>
    </xf>
    <xf numFmtId="0" fontId="18" fillId="2" borderId="48" xfId="5" quotePrefix="1" applyFont="1" applyFill="1" applyBorder="1" applyAlignment="1" applyProtection="1">
      <alignment horizontal="center" vertical="center" wrapText="1"/>
    </xf>
    <xf numFmtId="0" fontId="27" fillId="2" borderId="32" xfId="5" applyFont="1" applyFill="1" applyBorder="1" applyAlignment="1" applyProtection="1">
      <alignment horizontal="center" vertical="center"/>
    </xf>
    <xf numFmtId="0" fontId="27" fillId="2" borderId="9" xfId="5" applyFont="1" applyFill="1" applyBorder="1" applyAlignment="1" applyProtection="1">
      <alignment horizontal="center" vertical="center"/>
    </xf>
    <xf numFmtId="0" fontId="27" fillId="2" borderId="33" xfId="5" applyFont="1" applyFill="1" applyBorder="1" applyAlignment="1" applyProtection="1">
      <alignment horizontal="center" vertical="center"/>
    </xf>
    <xf numFmtId="0" fontId="27" fillId="2" borderId="3" xfId="5" applyFont="1" applyFill="1" applyBorder="1" applyAlignment="1" applyProtection="1">
      <alignment horizontal="center" vertical="center"/>
    </xf>
    <xf numFmtId="0" fontId="27" fillId="2" borderId="46" xfId="5" applyFont="1" applyFill="1" applyBorder="1" applyAlignment="1" applyProtection="1">
      <alignment horizontal="center" vertical="center" wrapText="1"/>
    </xf>
    <xf numFmtId="0" fontId="27" fillId="2" borderId="17" xfId="5" applyFont="1" applyFill="1" applyBorder="1" applyAlignment="1" applyProtection="1">
      <alignment horizontal="center" vertical="center" wrapText="1"/>
    </xf>
    <xf numFmtId="0" fontId="12" fillId="3" borderId="0" xfId="0" applyFont="1" applyFill="1" applyAlignment="1" applyProtection="1">
      <alignment horizontal="center"/>
    </xf>
    <xf numFmtId="0" fontId="35" fillId="3" borderId="0" xfId="0" applyFont="1" applyFill="1" applyAlignment="1" applyProtection="1">
      <alignment horizontal="right"/>
    </xf>
    <xf numFmtId="0" fontId="27" fillId="3" borderId="32" xfId="0" applyFont="1" applyFill="1" applyBorder="1" applyAlignment="1" applyProtection="1">
      <alignment horizontal="center" vertical="center"/>
    </xf>
    <xf numFmtId="0" fontId="27" fillId="3" borderId="9" xfId="0" applyFont="1" applyFill="1" applyBorder="1" applyAlignment="1" applyProtection="1">
      <alignment horizontal="center" vertical="center"/>
    </xf>
    <xf numFmtId="0" fontId="27" fillId="3" borderId="33" xfId="0" applyFont="1" applyFill="1" applyBorder="1" applyAlignment="1" applyProtection="1">
      <alignment horizontal="center" vertical="center"/>
    </xf>
    <xf numFmtId="0" fontId="27" fillId="3" borderId="3" xfId="0" applyFont="1" applyFill="1" applyBorder="1" applyAlignment="1" applyProtection="1">
      <alignment horizontal="center" vertical="center"/>
    </xf>
    <xf numFmtId="0" fontId="27" fillId="3" borderId="33" xfId="0" applyFont="1" applyFill="1" applyBorder="1" applyAlignment="1" applyProtection="1">
      <alignment horizontal="center" vertical="center" wrapText="1"/>
    </xf>
    <xf numFmtId="0" fontId="27" fillId="3" borderId="20" xfId="0" applyFont="1" applyFill="1" applyBorder="1" applyAlignment="1" applyProtection="1">
      <alignment horizontal="center" vertical="center" wrapText="1"/>
    </xf>
    <xf numFmtId="0" fontId="27" fillId="3" borderId="45" xfId="0" applyFont="1" applyFill="1" applyBorder="1" applyAlignment="1" applyProtection="1">
      <alignment horizontal="center" vertical="center" wrapText="1"/>
    </xf>
    <xf numFmtId="0" fontId="27" fillId="3" borderId="49" xfId="0" applyFont="1" applyFill="1" applyBorder="1" applyAlignment="1" applyProtection="1">
      <alignment horizontal="center" vertical="center" wrapText="1"/>
    </xf>
    <xf numFmtId="0" fontId="3" fillId="3" borderId="3" xfId="0" applyFont="1" applyFill="1" applyBorder="1" applyAlignment="1" applyProtection="1">
      <alignment horizontal="center" vertical="center" wrapText="1"/>
    </xf>
    <xf numFmtId="0" fontId="3" fillId="3" borderId="3" xfId="0" applyFont="1" applyFill="1" applyBorder="1" applyAlignment="1" applyProtection="1">
      <alignment horizontal="center"/>
    </xf>
    <xf numFmtId="0" fontId="4" fillId="4" borderId="0" xfId="0" applyFont="1" applyFill="1" applyAlignment="1" applyProtection="1">
      <alignment horizontal="center" vertical="top"/>
    </xf>
    <xf numFmtId="0" fontId="5" fillId="3" borderId="0" xfId="0" applyFont="1" applyFill="1" applyAlignment="1" applyProtection="1">
      <alignment horizontal="left" vertical="top"/>
    </xf>
    <xf numFmtId="0" fontId="37" fillId="4" borderId="0" xfId="5" applyFont="1" applyFill="1" applyAlignment="1" applyProtection="1">
      <alignment horizontal="left"/>
    </xf>
    <xf numFmtId="0" fontId="40" fillId="3" borderId="0" xfId="0" applyFont="1" applyFill="1" applyAlignment="1" applyProtection="1">
      <alignment horizontal="center"/>
      <protection locked="0"/>
    </xf>
    <xf numFmtId="0" fontId="38" fillId="3" borderId="0" xfId="0" applyFont="1" applyFill="1" applyAlignment="1" applyProtection="1">
      <alignment horizontal="center"/>
    </xf>
    <xf numFmtId="0" fontId="39" fillId="3" borderId="0" xfId="0" applyFont="1" applyFill="1" applyAlignment="1" applyProtection="1">
      <alignment horizontal="center"/>
    </xf>
    <xf numFmtId="0" fontId="41" fillId="3" borderId="0" xfId="0" applyFont="1" applyFill="1" applyAlignment="1" applyProtection="1">
      <alignment horizontal="left" vertical="top" wrapText="1"/>
    </xf>
    <xf numFmtId="0" fontId="40" fillId="3" borderId="0" xfId="0" applyFont="1" applyFill="1" applyBorder="1" applyAlignment="1" applyProtection="1">
      <alignment horizontal="left" vertical="top" wrapText="1"/>
    </xf>
    <xf numFmtId="0" fontId="5" fillId="2" borderId="0" xfId="0" applyFont="1" applyFill="1" applyAlignment="1" applyProtection="1">
      <alignment horizontal="left"/>
    </xf>
    <xf numFmtId="0" fontId="3" fillId="2" borderId="0" xfId="0" applyFont="1" applyFill="1" applyAlignment="1" applyProtection="1">
      <alignment horizontal="left" vertical="top" wrapText="1"/>
    </xf>
    <xf numFmtId="0" fontId="4" fillId="2" borderId="0" xfId="0" quotePrefix="1" applyFont="1" applyFill="1" applyBorder="1" applyAlignment="1" applyProtection="1">
      <alignment horizontal="left" vertical="top" wrapText="1"/>
    </xf>
    <xf numFmtId="0" fontId="4" fillId="2" borderId="0" xfId="0" applyFont="1" applyFill="1" applyBorder="1" applyAlignment="1" applyProtection="1">
      <alignment wrapText="1"/>
    </xf>
  </cellXfs>
  <cellStyles count="21">
    <cellStyle name="Comma" xfId="1" builtinId="3"/>
    <cellStyle name="Comma 13" xfId="3"/>
    <cellStyle name="Comma 2 5" xfId="9"/>
    <cellStyle name="Hyperlink" xfId="4" builtinId="8"/>
    <cellStyle name="Normal" xfId="0" builtinId="0"/>
    <cellStyle name="Normal 2" xfId="5"/>
    <cellStyle name="Normal 2 2" xfId="6"/>
    <cellStyle name="Normal 2 2 2 2" xfId="10"/>
    <cellStyle name="Normal 2 5" xfId="15"/>
    <cellStyle name="Normal 2 5 3" xfId="19"/>
    <cellStyle name="Normal 4" xfId="20"/>
    <cellStyle name="Normal 5" xfId="7"/>
    <cellStyle name="Normal 5 2 2 2" xfId="18"/>
    <cellStyle name="Normal 5 3" xfId="8"/>
    <cellStyle name="Normal 6 3 2" xfId="13"/>
    <cellStyle name="Normal 6 3 3" xfId="11"/>
    <cellStyle name="Normal 6 3 4" xfId="14"/>
    <cellStyle name="Normal 8 2 2 2" xfId="16"/>
    <cellStyle name="Normal 8 2 3" xfId="17"/>
    <cellStyle name="Normal 8 3" xfId="12"/>
    <cellStyle name="Percent" xfId="2" builtinId="5"/>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Boo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39">
          <cell r="A39" t="str">
            <v>* States including union territories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V373"/>
  <sheetViews>
    <sheetView workbookViewId="0">
      <selection activeCell="D5" sqref="D5"/>
    </sheetView>
  </sheetViews>
  <sheetFormatPr defaultRowHeight="15"/>
  <cols>
    <col min="1" max="1" width="20.5703125" customWidth="1"/>
    <col min="2" max="2" width="36" bestFit="1" customWidth="1"/>
    <col min="3" max="3" width="40" bestFit="1" customWidth="1"/>
    <col min="4" max="4" width="22.85546875" bestFit="1" customWidth="1"/>
    <col min="5" max="5" width="17.28515625" bestFit="1" customWidth="1"/>
    <col min="6" max="6" width="22.85546875" bestFit="1" customWidth="1"/>
    <col min="7" max="7" width="16" bestFit="1" customWidth="1"/>
    <col min="13" max="13" width="15.85546875" bestFit="1" customWidth="1"/>
    <col min="18" max="18" width="14" customWidth="1"/>
  </cols>
  <sheetData>
    <row r="1" spans="1:8">
      <c r="A1" s="561" t="s">
        <v>574</v>
      </c>
      <c r="B1" s="561"/>
      <c r="C1" s="561"/>
      <c r="D1" s="561"/>
      <c r="E1" s="561"/>
      <c r="F1" s="561"/>
      <c r="G1" s="561"/>
      <c r="H1" s="561"/>
    </row>
    <row r="2" spans="1:8">
      <c r="C2" s="275" t="s">
        <v>578</v>
      </c>
      <c r="D2" s="275"/>
      <c r="E2" s="275"/>
      <c r="F2" s="275"/>
    </row>
    <row r="3" spans="1:8">
      <c r="A3" s="11" t="s">
        <v>575</v>
      </c>
      <c r="B3" s="11">
        <f>'General Info'!B1</f>
        <v>0</v>
      </c>
      <c r="C3" s="562" t="s">
        <v>570</v>
      </c>
      <c r="D3" s="562"/>
    </row>
    <row r="4" spans="1:8">
      <c r="A4" s="11"/>
      <c r="C4" s="276" t="s">
        <v>576</v>
      </c>
      <c r="D4" s="276" t="s">
        <v>577</v>
      </c>
    </row>
    <row r="5" spans="1:8">
      <c r="A5" s="278">
        <v>1</v>
      </c>
      <c r="B5" s="278" t="s">
        <v>407</v>
      </c>
      <c r="C5" s="279">
        <f>Statewise!$C$11+Statewise!$G$11</f>
        <v>0</v>
      </c>
      <c r="D5" s="274">
        <f>Statewise!$E$11+Statewise!$I$11</f>
        <v>0</v>
      </c>
    </row>
    <row r="6" spans="1:8">
      <c r="A6" s="278">
        <v>2</v>
      </c>
      <c r="B6" s="278" t="s">
        <v>415</v>
      </c>
      <c r="C6" s="279">
        <f>Statewise!$C$15+Statewise!$G$15</f>
        <v>0</v>
      </c>
      <c r="D6" s="274">
        <f>Statewise!$E$15+Statewise!$I$15</f>
        <v>0</v>
      </c>
    </row>
    <row r="7" spans="1:8">
      <c r="A7" s="278">
        <v>3</v>
      </c>
      <c r="B7" s="278" t="s">
        <v>416</v>
      </c>
      <c r="C7" s="279">
        <f>Statewise!$C$19+Statewise!$G$19</f>
        <v>0</v>
      </c>
      <c r="D7" s="274">
        <f>Statewise!$E$19+Statewise!$I$19</f>
        <v>0</v>
      </c>
    </row>
    <row r="8" spans="1:8">
      <c r="A8" s="278">
        <v>4</v>
      </c>
      <c r="B8" s="278" t="s">
        <v>417</v>
      </c>
      <c r="C8" s="279">
        <f>Statewise!$C$23+Statewise!$G$23</f>
        <v>0</v>
      </c>
      <c r="D8" s="274">
        <f>Statewise!$E$23+Statewise!$I$23</f>
        <v>0</v>
      </c>
    </row>
    <row r="9" spans="1:8">
      <c r="A9" s="278">
        <v>5</v>
      </c>
      <c r="B9" s="278" t="s">
        <v>418</v>
      </c>
      <c r="C9" s="279">
        <f>Statewise!$C$27+Statewise!$G$27</f>
        <v>0</v>
      </c>
      <c r="D9" s="274">
        <f>Statewise!$E$27+Statewise!$I$27</f>
        <v>0</v>
      </c>
    </row>
    <row r="10" spans="1:8">
      <c r="A10" s="278">
        <v>6</v>
      </c>
      <c r="B10" s="278" t="s">
        <v>419</v>
      </c>
      <c r="C10" s="279">
        <f>Statewise!$C$31+Statewise!$G$31</f>
        <v>0</v>
      </c>
      <c r="D10" s="274">
        <f>Statewise!$E$31+Statewise!$I$31</f>
        <v>0</v>
      </c>
    </row>
    <row r="11" spans="1:8">
      <c r="A11" s="278">
        <v>7</v>
      </c>
      <c r="B11" s="278" t="s">
        <v>420</v>
      </c>
      <c r="C11" s="279">
        <f>Statewise!$C$35+Statewise!$G$35</f>
        <v>0</v>
      </c>
      <c r="D11" s="274">
        <f>Statewise!$E$35+Statewise!$I$35</f>
        <v>0</v>
      </c>
    </row>
    <row r="12" spans="1:8">
      <c r="A12" s="278">
        <v>8</v>
      </c>
      <c r="B12" s="278" t="s">
        <v>421</v>
      </c>
      <c r="C12" s="279">
        <f>Statewise!$C$39+Statewise!$G$39</f>
        <v>0</v>
      </c>
      <c r="D12" s="274">
        <f>Statewise!$E$39+Statewise!$I$39</f>
        <v>0</v>
      </c>
    </row>
    <row r="13" spans="1:8">
      <c r="A13" s="278">
        <v>9</v>
      </c>
      <c r="B13" s="278" t="s">
        <v>422</v>
      </c>
      <c r="C13" s="279">
        <f>Statewise!$C$43+Statewise!$G$43</f>
        <v>0</v>
      </c>
      <c r="D13" s="274">
        <f>Statewise!$E$43+Statewise!$I$43</f>
        <v>0</v>
      </c>
    </row>
    <row r="14" spans="1:8">
      <c r="A14" s="278">
        <v>10</v>
      </c>
      <c r="B14" s="278" t="s">
        <v>579</v>
      </c>
      <c r="C14" s="279">
        <f>Statewise!$C$51+Statewise!$G$51</f>
        <v>0</v>
      </c>
      <c r="D14" s="274">
        <f>Statewise!$E$51+Statewise!$I$51</f>
        <v>0</v>
      </c>
    </row>
    <row r="15" spans="1:8">
      <c r="A15" s="278">
        <v>11</v>
      </c>
      <c r="B15" s="278" t="s">
        <v>425</v>
      </c>
      <c r="C15" s="279">
        <f>Statewise!$C$55+Statewise!$G$55</f>
        <v>0</v>
      </c>
      <c r="D15" s="274">
        <f>Statewise!$E$55+Statewise!$I$55</f>
        <v>0</v>
      </c>
    </row>
    <row r="16" spans="1:8">
      <c r="A16" s="278">
        <v>12</v>
      </c>
      <c r="B16" s="278" t="s">
        <v>426</v>
      </c>
      <c r="C16" s="279">
        <f>Statewise!$C$59+Statewise!$G$59</f>
        <v>0</v>
      </c>
      <c r="D16" s="274">
        <f>Statewise!$E$59+Statewise!$I$59</f>
        <v>0</v>
      </c>
    </row>
    <row r="17" spans="1:10">
      <c r="A17" s="278">
        <v>13</v>
      </c>
      <c r="B17" s="278" t="s">
        <v>427</v>
      </c>
      <c r="C17" s="279">
        <f>Statewise!$C$63+Statewise!$G$63</f>
        <v>0</v>
      </c>
      <c r="D17" s="274">
        <f>Statewise!$E$63+Statewise!$I$63</f>
        <v>0</v>
      </c>
    </row>
    <row r="18" spans="1:10">
      <c r="A18" s="278">
        <v>14</v>
      </c>
      <c r="B18" s="278" t="s">
        <v>428</v>
      </c>
      <c r="C18" s="279">
        <f>Statewise!$C$67+Statewise!$G$67</f>
        <v>0</v>
      </c>
      <c r="D18" s="274">
        <f>Statewise!$E$67+Statewise!$I$67</f>
        <v>0</v>
      </c>
    </row>
    <row r="19" spans="1:10">
      <c r="A19" s="278">
        <v>15</v>
      </c>
      <c r="B19" s="278" t="s">
        <v>429</v>
      </c>
      <c r="C19" s="279">
        <f>Statewise!$C$71+Statewise!$G$71</f>
        <v>0</v>
      </c>
      <c r="D19" s="274">
        <f>Statewise!$E$71+Statewise!$I$71</f>
        <v>0</v>
      </c>
    </row>
    <row r="20" spans="1:10">
      <c r="A20" s="278">
        <v>16</v>
      </c>
      <c r="B20" s="278" t="s">
        <v>430</v>
      </c>
      <c r="C20" s="279">
        <f>Statewise!$C$75+Statewise!$G$75</f>
        <v>0</v>
      </c>
      <c r="D20" s="274">
        <f>Statewise!$E$75+Statewise!$I$75</f>
        <v>0</v>
      </c>
    </row>
    <row r="21" spans="1:10">
      <c r="A21" s="278">
        <v>17</v>
      </c>
      <c r="B21" s="278" t="s">
        <v>431</v>
      </c>
      <c r="C21" s="279">
        <f>Statewise!$C$79+Statewise!$G$79</f>
        <v>0</v>
      </c>
      <c r="D21" s="274">
        <f>Statewise!$E$79+Statewise!$I$79</f>
        <v>0</v>
      </c>
    </row>
    <row r="22" spans="1:10">
      <c r="A22" s="278">
        <v>18</v>
      </c>
      <c r="B22" s="278" t="s">
        <v>432</v>
      </c>
      <c r="C22" s="279">
        <f>Statewise!$C$83+Statewise!$G$83</f>
        <v>0</v>
      </c>
      <c r="D22" s="274">
        <f>Statewise!$E$83+Statewise!$I$83</f>
        <v>0</v>
      </c>
    </row>
    <row r="23" spans="1:10">
      <c r="A23" s="278">
        <v>19</v>
      </c>
      <c r="B23" s="278" t="s">
        <v>433</v>
      </c>
      <c r="C23" s="279">
        <f>Statewise!$C$87+Statewise!$G$87</f>
        <v>0</v>
      </c>
      <c r="D23" s="274">
        <f>Statewise!$E$87+Statewise!$I$87</f>
        <v>0</v>
      </c>
    </row>
    <row r="24" spans="1:10">
      <c r="A24" s="278">
        <v>20</v>
      </c>
      <c r="B24" s="278" t="s">
        <v>434</v>
      </c>
      <c r="C24" s="279">
        <f>Statewise!$C$91+Statewise!$G$91</f>
        <v>0</v>
      </c>
      <c r="D24" s="274">
        <f>Statewise!$E$91+Statewise!$I$91</f>
        <v>0</v>
      </c>
    </row>
    <row r="25" spans="1:10">
      <c r="A25" s="278">
        <v>21</v>
      </c>
      <c r="B25" s="280" t="s">
        <v>580</v>
      </c>
      <c r="C25" s="279">
        <f>Statewise!$C$95+Statewise!$G$95</f>
        <v>0</v>
      </c>
      <c r="D25" s="274">
        <f>Statewise!$E$95+Statewise!$I$95</f>
        <v>0</v>
      </c>
    </row>
    <row r="26" spans="1:10">
      <c r="A26" s="278">
        <v>22</v>
      </c>
      <c r="B26" s="278" t="s">
        <v>436</v>
      </c>
      <c r="C26" s="279">
        <f>Statewise!$C$99+Statewise!$G$99</f>
        <v>0</v>
      </c>
      <c r="D26" s="274">
        <f>Statewise!$E$99+Statewise!$I$99</f>
        <v>0</v>
      </c>
    </row>
    <row r="27" spans="1:10">
      <c r="A27" s="278">
        <v>23</v>
      </c>
      <c r="B27" s="278" t="s">
        <v>581</v>
      </c>
      <c r="C27" s="279">
        <f>Statewise!$C$103+Statewise!$G$103</f>
        <v>0</v>
      </c>
      <c r="D27" s="274">
        <f>Statewise!$E$103+Statewise!$I$103</f>
        <v>0</v>
      </c>
      <c r="J27" s="277"/>
    </row>
    <row r="28" spans="1:10">
      <c r="A28" s="278">
        <v>24</v>
      </c>
      <c r="B28" s="281" t="s">
        <v>438</v>
      </c>
      <c r="C28" s="279">
        <f>Statewise!$C$107+Statewise!$G$107</f>
        <v>0</v>
      </c>
      <c r="D28" s="274">
        <f>Statewise!$E$107+Statewise!$I$107</f>
        <v>0</v>
      </c>
      <c r="J28" s="277"/>
    </row>
    <row r="29" spans="1:10">
      <c r="A29" s="278">
        <v>25</v>
      </c>
      <c r="B29" s="278" t="s">
        <v>439</v>
      </c>
      <c r="C29" s="279">
        <f>Statewise!$C$111+Statewise!$G$111</f>
        <v>0</v>
      </c>
      <c r="D29" s="274">
        <f>Statewise!$E$111+Statewise!$I$111</f>
        <v>0</v>
      </c>
      <c r="J29" s="277"/>
    </row>
    <row r="30" spans="1:10">
      <c r="A30" s="278">
        <v>26</v>
      </c>
      <c r="B30" s="280" t="s">
        <v>440</v>
      </c>
      <c r="C30" s="279">
        <f>Statewise!$C$115+Statewise!$G$115</f>
        <v>0</v>
      </c>
      <c r="D30" s="274">
        <f>Statewise!$E$115+Statewise!$I$115</f>
        <v>0</v>
      </c>
      <c r="J30" s="277"/>
    </row>
    <row r="31" spans="1:10">
      <c r="A31" s="278">
        <v>27</v>
      </c>
      <c r="B31" s="278" t="s">
        <v>441</v>
      </c>
      <c r="C31" s="279">
        <f>Statewise!$C$119+Statewise!$G$119</f>
        <v>0</v>
      </c>
      <c r="D31" s="274">
        <f>Statewise!$E$119+Statewise!$I$119</f>
        <v>0</v>
      </c>
      <c r="J31" s="277"/>
    </row>
    <row r="32" spans="1:10">
      <c r="A32" s="278">
        <v>28</v>
      </c>
      <c r="B32" s="278" t="s">
        <v>442</v>
      </c>
      <c r="C32" s="279">
        <f>Statewise!$C$123+Statewise!$G$123</f>
        <v>0</v>
      </c>
      <c r="D32" s="274">
        <f>Statewise!$E$123+Statewise!$I$123</f>
        <v>0</v>
      </c>
      <c r="J32" s="277"/>
    </row>
    <row r="33" spans="1:16">
      <c r="A33" s="278">
        <v>29</v>
      </c>
      <c r="B33" s="278" t="s">
        <v>582</v>
      </c>
      <c r="C33" s="279">
        <f>Statewise!$C$127+Statewise!$G$127</f>
        <v>0</v>
      </c>
      <c r="D33" s="274">
        <f>Statewise!$E$127+Statewise!$I$127</f>
        <v>0</v>
      </c>
    </row>
    <row r="34" spans="1:16">
      <c r="A34" s="278">
        <v>30</v>
      </c>
      <c r="B34" s="278" t="s">
        <v>444</v>
      </c>
      <c r="C34" s="279">
        <f>Statewise!$C$131+Statewise!$G$131</f>
        <v>0</v>
      </c>
      <c r="D34" s="274">
        <f>Statewise!$E$131+Statewise!$I$131</f>
        <v>0</v>
      </c>
    </row>
    <row r="35" spans="1:16">
      <c r="A35" s="278">
        <v>31</v>
      </c>
      <c r="B35" s="280" t="s">
        <v>583</v>
      </c>
      <c r="C35" s="279">
        <f>Statewise!$C$135+Statewise!$G$135</f>
        <v>0</v>
      </c>
      <c r="D35" s="274">
        <f>Statewise!$E$135+Statewise!$I$135</f>
        <v>0</v>
      </c>
    </row>
    <row r="36" spans="1:16">
      <c r="A36" s="278">
        <v>32</v>
      </c>
      <c r="B36" s="280" t="s">
        <v>584</v>
      </c>
      <c r="C36" s="279">
        <f>Statewise!$C$139+Statewise!$G$139</f>
        <v>0</v>
      </c>
      <c r="D36" s="274">
        <f>Statewise!$E$139+Statewise!$I$139</f>
        <v>0</v>
      </c>
    </row>
    <row r="37" spans="1:16">
      <c r="A37" s="278">
        <v>33</v>
      </c>
      <c r="B37" s="278" t="s">
        <v>423</v>
      </c>
      <c r="C37" s="279">
        <f>Statewise!$C$47+Statewise!$G$47</f>
        <v>0</v>
      </c>
      <c r="D37" s="274">
        <f>Statewise!$E$47+Statewise!$I$47</f>
        <v>0</v>
      </c>
    </row>
    <row r="38" spans="1:16">
      <c r="A38" s="278">
        <v>34</v>
      </c>
      <c r="B38" s="278" t="s">
        <v>446</v>
      </c>
      <c r="C38" s="279">
        <f>Statewise!$C$143+Statewise!$G$143</f>
        <v>0</v>
      </c>
      <c r="D38" s="274">
        <f>Statewise!$E$143+Statewise!$I$143</f>
        <v>0</v>
      </c>
    </row>
    <row r="39" spans="1:16">
      <c r="A39" s="278">
        <v>35</v>
      </c>
      <c r="B39" s="278" t="s">
        <v>447</v>
      </c>
      <c r="C39" s="279">
        <f>Statewise!$C$147+Statewise!$G$147</f>
        <v>0</v>
      </c>
      <c r="D39" s="274">
        <f>Statewise!$E$147+Statewise!$I$147</f>
        <v>0</v>
      </c>
    </row>
    <row r="40" spans="1:16">
      <c r="A40" s="278">
        <v>36</v>
      </c>
      <c r="B40" s="278" t="s">
        <v>448</v>
      </c>
      <c r="C40" s="279">
        <f>Statewise!$C$151+Statewise!$G$151</f>
        <v>0</v>
      </c>
      <c r="D40" s="274">
        <f>Statewise!$E$151+Statewise!$I$151</f>
        <v>0</v>
      </c>
    </row>
    <row r="41" spans="1:16">
      <c r="A41" s="278"/>
      <c r="B41" s="282" t="s">
        <v>79</v>
      </c>
      <c r="C41" s="279">
        <f>SUM(C5:C40)</f>
        <v>0</v>
      </c>
      <c r="D41" s="274">
        <f>SUM(D5:D40)</f>
        <v>0</v>
      </c>
      <c r="E41" s="279">
        <f>Statewise!$C$155+Statewise!$G$155</f>
        <v>0</v>
      </c>
      <c r="F41" s="274">
        <f>Statewise!$E$155+Statewise!$I$155</f>
        <v>0</v>
      </c>
      <c r="G41" t="b">
        <f>C41=E41</f>
        <v>1</v>
      </c>
      <c r="H41" t="b">
        <f>D41=F41</f>
        <v>1</v>
      </c>
    </row>
    <row r="43" spans="1:16" ht="14.45" customHeight="1">
      <c r="A43" s="559" t="s">
        <v>585</v>
      </c>
      <c r="B43" s="559"/>
      <c r="C43" s="559"/>
      <c r="D43" s="559"/>
      <c r="E43" s="559"/>
      <c r="F43" s="559"/>
      <c r="G43" s="559"/>
      <c r="H43" s="559"/>
      <c r="I43" s="290"/>
      <c r="J43" s="550" t="s">
        <v>586</v>
      </c>
      <c r="K43" s="550"/>
      <c r="L43" s="550"/>
      <c r="M43" s="550"/>
      <c r="N43" s="550"/>
      <c r="O43" s="550"/>
      <c r="P43" s="550"/>
    </row>
    <row r="44" spans="1:16">
      <c r="A44" s="289"/>
      <c r="B44" s="289"/>
      <c r="C44" s="289"/>
      <c r="D44" s="289"/>
      <c r="E44" s="289"/>
      <c r="F44" s="289"/>
      <c r="G44" s="289"/>
      <c r="H44" s="289"/>
      <c r="I44" s="289"/>
    </row>
    <row r="45" spans="1:16">
      <c r="A45" s="549" t="s">
        <v>587</v>
      </c>
      <c r="B45" s="549"/>
      <c r="C45" s="549"/>
      <c r="D45" s="549"/>
      <c r="E45" s="549"/>
      <c r="F45" s="549"/>
      <c r="G45" s="549"/>
      <c r="H45" s="549"/>
    </row>
    <row r="46" spans="1:16">
      <c r="A46" s="285"/>
      <c r="B46" s="560" t="s">
        <v>592</v>
      </c>
      <c r="C46" s="560"/>
      <c r="D46" s="560"/>
      <c r="E46" s="560"/>
      <c r="F46" s="560"/>
      <c r="G46" s="285"/>
      <c r="H46" s="285"/>
    </row>
    <row r="47" spans="1:16">
      <c r="A47" s="557" t="s">
        <v>392</v>
      </c>
      <c r="B47" s="557" t="s">
        <v>63</v>
      </c>
      <c r="C47" s="558" t="s">
        <v>570</v>
      </c>
      <c r="D47" s="558"/>
      <c r="E47" s="558"/>
    </row>
    <row r="48" spans="1:16">
      <c r="A48" s="557"/>
      <c r="B48" s="557"/>
      <c r="C48" s="283" t="s">
        <v>588</v>
      </c>
      <c r="D48" s="284" t="s">
        <v>589</v>
      </c>
      <c r="E48" s="283" t="s">
        <v>590</v>
      </c>
    </row>
    <row r="49" spans="1:5">
      <c r="A49" s="278">
        <v>1</v>
      </c>
      <c r="B49" s="278" t="s">
        <v>407</v>
      </c>
      <c r="C49" s="279">
        <f>Statewise!$K$11+Statewise!$O$11</f>
        <v>0</v>
      </c>
      <c r="D49" s="279">
        <f>Statewise!$M$11+Statewise!$Q$11</f>
        <v>0</v>
      </c>
      <c r="E49" s="279">
        <f>Statewise!$L$11+Statewise!$P$11</f>
        <v>0</v>
      </c>
    </row>
    <row r="50" spans="1:5">
      <c r="A50" s="278">
        <v>2</v>
      </c>
      <c r="B50" s="278" t="s">
        <v>415</v>
      </c>
      <c r="C50" s="279">
        <f>Statewise!$K$15+Statewise!$O$15</f>
        <v>0</v>
      </c>
      <c r="D50" s="279">
        <f>Statewise!$M$15+Statewise!$Q$15</f>
        <v>0</v>
      </c>
      <c r="E50" s="279">
        <f>Statewise!$L$15+Statewise!$P$15</f>
        <v>0</v>
      </c>
    </row>
    <row r="51" spans="1:5">
      <c r="A51" s="278">
        <v>3</v>
      </c>
      <c r="B51" s="278" t="s">
        <v>416</v>
      </c>
      <c r="C51" s="279">
        <f>Statewise!$K$19+Statewise!$O$19</f>
        <v>0</v>
      </c>
      <c r="D51" s="279">
        <f>Statewise!$M$19+Statewise!$Q$19</f>
        <v>0</v>
      </c>
      <c r="E51" s="279">
        <f>Statewise!$L$19+Statewise!$P$19</f>
        <v>0</v>
      </c>
    </row>
    <row r="52" spans="1:5">
      <c r="A52" s="278">
        <v>4</v>
      </c>
      <c r="B52" s="278" t="s">
        <v>417</v>
      </c>
      <c r="C52" s="279">
        <f>Statewise!$K$23+Statewise!$O$23</f>
        <v>0</v>
      </c>
      <c r="D52" s="279">
        <f>Statewise!$M$23+Statewise!$Q$23</f>
        <v>0</v>
      </c>
      <c r="E52" s="279">
        <f>Statewise!$L$23+Statewise!$P$23</f>
        <v>0</v>
      </c>
    </row>
    <row r="53" spans="1:5">
      <c r="A53" s="278">
        <v>5</v>
      </c>
      <c r="B53" s="278" t="s">
        <v>418</v>
      </c>
      <c r="C53" s="279">
        <f>Statewise!$K$27+Statewise!$O$27</f>
        <v>0</v>
      </c>
      <c r="D53" s="279">
        <f>Statewise!$M$27+Statewise!$Q$27</f>
        <v>0</v>
      </c>
      <c r="E53" s="279">
        <f>Statewise!$L$27+Statewise!$P$27</f>
        <v>0</v>
      </c>
    </row>
    <row r="54" spans="1:5">
      <c r="A54" s="278">
        <v>6</v>
      </c>
      <c r="B54" s="278" t="s">
        <v>419</v>
      </c>
      <c r="C54" s="279">
        <f>Statewise!$K$31+Statewise!$O$31</f>
        <v>0</v>
      </c>
      <c r="D54" s="279">
        <f>Statewise!$M$31+Statewise!$Q$31</f>
        <v>0</v>
      </c>
      <c r="E54" s="279">
        <f>Statewise!$L$31+Statewise!$P$31</f>
        <v>0</v>
      </c>
    </row>
    <row r="55" spans="1:5">
      <c r="A55" s="278">
        <v>7</v>
      </c>
      <c r="B55" s="278" t="s">
        <v>420</v>
      </c>
      <c r="C55" s="279">
        <f>Statewise!$K$35+Statewise!$O$35</f>
        <v>0</v>
      </c>
      <c r="D55" s="279">
        <f>Statewise!$M$35+Statewise!$Q$35</f>
        <v>0</v>
      </c>
      <c r="E55" s="279">
        <f>Statewise!$L$35+Statewise!$P$35</f>
        <v>0</v>
      </c>
    </row>
    <row r="56" spans="1:5">
      <c r="A56" s="278">
        <v>8</v>
      </c>
      <c r="B56" s="278" t="s">
        <v>421</v>
      </c>
      <c r="C56" s="279">
        <f>Statewise!$K$39+Statewise!$O$39</f>
        <v>0</v>
      </c>
      <c r="D56" s="279">
        <f>Statewise!$M$39+Statewise!$Q$39</f>
        <v>0</v>
      </c>
      <c r="E56" s="279">
        <f>Statewise!$L$39+Statewise!$P$39</f>
        <v>0</v>
      </c>
    </row>
    <row r="57" spans="1:5">
      <c r="A57" s="278">
        <v>9</v>
      </c>
      <c r="B57" s="278" t="s">
        <v>422</v>
      </c>
      <c r="C57" s="279">
        <f>Statewise!$K$43+Statewise!$O$43</f>
        <v>0</v>
      </c>
      <c r="D57" s="279">
        <f>Statewise!$M$43+Statewise!$Q$43</f>
        <v>0</v>
      </c>
      <c r="E57" s="279">
        <f>Statewise!$L$43+Statewise!$P$43</f>
        <v>0</v>
      </c>
    </row>
    <row r="58" spans="1:5">
      <c r="A58" s="278">
        <v>10</v>
      </c>
      <c r="B58" s="286" t="s">
        <v>579</v>
      </c>
      <c r="C58" s="279">
        <f>Statewise!$K$51+Statewise!$O$51</f>
        <v>0</v>
      </c>
      <c r="D58" s="279">
        <f>Statewise!$M$51+Statewise!$Q$51</f>
        <v>0</v>
      </c>
      <c r="E58" s="279">
        <f>Statewise!$L$51+Statewise!$P$51</f>
        <v>0</v>
      </c>
    </row>
    <row r="59" spans="1:5">
      <c r="A59" s="278">
        <v>11</v>
      </c>
      <c r="B59" s="278" t="s">
        <v>425</v>
      </c>
      <c r="C59" s="279">
        <f>Statewise!$K$55+Statewise!$O$55</f>
        <v>0</v>
      </c>
      <c r="D59" s="279">
        <f>Statewise!$M$55+Statewise!$Q$55</f>
        <v>0</v>
      </c>
      <c r="E59" s="279">
        <f>Statewise!$L$55+Statewise!$P$55</f>
        <v>0</v>
      </c>
    </row>
    <row r="60" spans="1:5">
      <c r="A60" s="278">
        <v>12</v>
      </c>
      <c r="B60" s="278" t="s">
        <v>426</v>
      </c>
      <c r="C60" s="279">
        <f>Statewise!$K$59+Statewise!$O$59</f>
        <v>0</v>
      </c>
      <c r="D60" s="279">
        <f>Statewise!$M$59+Statewise!$Q$59</f>
        <v>0</v>
      </c>
      <c r="E60" s="279">
        <f>Statewise!$L$59+Statewise!$P$59</f>
        <v>0</v>
      </c>
    </row>
    <row r="61" spans="1:5">
      <c r="A61" s="278">
        <v>13</v>
      </c>
      <c r="B61" s="278" t="s">
        <v>427</v>
      </c>
      <c r="C61" s="279">
        <f>Statewise!$K$63+Statewise!$O$63</f>
        <v>0</v>
      </c>
      <c r="D61" s="279">
        <f>Statewise!$M$63+Statewise!$Q$63</f>
        <v>0</v>
      </c>
      <c r="E61" s="279">
        <f>Statewise!$L$63+Statewise!$P$63</f>
        <v>0</v>
      </c>
    </row>
    <row r="62" spans="1:5">
      <c r="A62" s="278">
        <v>14</v>
      </c>
      <c r="B62" s="278" t="s">
        <v>428</v>
      </c>
      <c r="C62" s="279">
        <f>Statewise!$K$67+Statewise!$O$67</f>
        <v>0</v>
      </c>
      <c r="D62" s="279">
        <f>Statewise!$M$67+Statewise!$Q$67</f>
        <v>0</v>
      </c>
      <c r="E62" s="279">
        <f>Statewise!$L$67+Statewise!$P$67</f>
        <v>0</v>
      </c>
    </row>
    <row r="63" spans="1:5">
      <c r="A63" s="278">
        <v>15</v>
      </c>
      <c r="B63" s="278" t="s">
        <v>429</v>
      </c>
      <c r="C63" s="279">
        <f>Statewise!$K$71+Statewise!$O$71</f>
        <v>0</v>
      </c>
      <c r="D63" s="279">
        <f>Statewise!$M$71+Statewise!$Q$71</f>
        <v>0</v>
      </c>
      <c r="E63" s="279">
        <f>Statewise!$L$71+Statewise!$P$71</f>
        <v>0</v>
      </c>
    </row>
    <row r="64" spans="1:5">
      <c r="A64" s="278">
        <v>16</v>
      </c>
      <c r="B64" s="278" t="s">
        <v>430</v>
      </c>
      <c r="C64" s="279">
        <f>Statewise!$K$75+Statewise!$O$75</f>
        <v>0</v>
      </c>
      <c r="D64" s="279">
        <f>Statewise!$M$75+Statewise!$Q$75</f>
        <v>0</v>
      </c>
      <c r="E64" s="279">
        <f>Statewise!$L$75+Statewise!$P$75</f>
        <v>0</v>
      </c>
    </row>
    <row r="65" spans="1:5">
      <c r="A65" s="278">
        <v>17</v>
      </c>
      <c r="B65" s="278" t="s">
        <v>431</v>
      </c>
      <c r="C65" s="279">
        <f>Statewise!$K$79+Statewise!$O$79</f>
        <v>0</v>
      </c>
      <c r="D65" s="279">
        <f>Statewise!$M$79+Statewise!$Q$79</f>
        <v>0</v>
      </c>
      <c r="E65" s="279">
        <f>Statewise!$L$79+Statewise!$P$79</f>
        <v>0</v>
      </c>
    </row>
    <row r="66" spans="1:5">
      <c r="A66" s="278">
        <v>18</v>
      </c>
      <c r="B66" s="278" t="s">
        <v>432</v>
      </c>
      <c r="C66" s="279">
        <f>Statewise!$K$83+Statewise!$O$83</f>
        <v>0</v>
      </c>
      <c r="D66" s="279">
        <f>Statewise!$M$83+Statewise!$Q$83</f>
        <v>0</v>
      </c>
      <c r="E66" s="279">
        <f>Statewise!$L$83+Statewise!$P$83</f>
        <v>0</v>
      </c>
    </row>
    <row r="67" spans="1:5">
      <c r="A67" s="278">
        <v>19</v>
      </c>
      <c r="B67" s="278" t="s">
        <v>433</v>
      </c>
      <c r="C67" s="279">
        <f>Statewise!$K$87+Statewise!$O$87</f>
        <v>0</v>
      </c>
      <c r="D67" s="279">
        <f>Statewise!$M$87+Statewise!$Q$87</f>
        <v>0</v>
      </c>
      <c r="E67" s="279">
        <f>Statewise!$L$87+Statewise!$P$87</f>
        <v>0</v>
      </c>
    </row>
    <row r="68" spans="1:5">
      <c r="A68" s="278">
        <v>20</v>
      </c>
      <c r="B68" s="278" t="s">
        <v>434</v>
      </c>
      <c r="C68" s="279">
        <f>Statewise!$K$91+Statewise!$O$91</f>
        <v>0</v>
      </c>
      <c r="D68" s="279">
        <f>Statewise!$M$91+Statewise!$Q$91</f>
        <v>0</v>
      </c>
      <c r="E68" s="279">
        <f>Statewise!$L$91+Statewise!$P$91</f>
        <v>0</v>
      </c>
    </row>
    <row r="69" spans="1:5">
      <c r="A69" s="278">
        <v>21</v>
      </c>
      <c r="B69" s="286" t="s">
        <v>580</v>
      </c>
      <c r="C69" s="279">
        <f>Statewise!$K$95+Statewise!$O$95</f>
        <v>0</v>
      </c>
      <c r="D69" s="279">
        <f>Statewise!$M$95+Statewise!$Q$95</f>
        <v>0</v>
      </c>
      <c r="E69" s="279">
        <f>Statewise!$L$95+Statewise!$P$95</f>
        <v>0</v>
      </c>
    </row>
    <row r="70" spans="1:5">
      <c r="A70" s="278">
        <v>22</v>
      </c>
      <c r="B70" s="278" t="s">
        <v>436</v>
      </c>
      <c r="C70" s="279">
        <f>Statewise!$K$99+Statewise!$O$99</f>
        <v>0</v>
      </c>
      <c r="D70" s="279">
        <f>Statewise!$M$99+Statewise!$Q$99</f>
        <v>0</v>
      </c>
      <c r="E70" s="279">
        <f>Statewise!$L$99+Statewise!$P$99</f>
        <v>0</v>
      </c>
    </row>
    <row r="71" spans="1:5">
      <c r="A71" s="278">
        <v>23</v>
      </c>
      <c r="B71" s="286" t="s">
        <v>591</v>
      </c>
      <c r="C71" s="279">
        <f>Statewise!$K$103+Statewise!$O$103</f>
        <v>0</v>
      </c>
      <c r="D71" s="279">
        <f>Statewise!$M$103+Statewise!$Q$103</f>
        <v>0</v>
      </c>
      <c r="E71" s="279">
        <f>Statewise!$L$103+Statewise!$P$103</f>
        <v>0</v>
      </c>
    </row>
    <row r="72" spans="1:5">
      <c r="A72" s="278">
        <v>24</v>
      </c>
      <c r="B72" s="281" t="s">
        <v>438</v>
      </c>
      <c r="C72" s="279">
        <f>Statewise!$K$107+Statewise!$O$107</f>
        <v>0</v>
      </c>
      <c r="D72" s="279">
        <f>Statewise!$M$107+Statewise!$Q$107</f>
        <v>0</v>
      </c>
      <c r="E72" s="279">
        <f>Statewise!$L$107+Statewise!$P$107</f>
        <v>0</v>
      </c>
    </row>
    <row r="73" spans="1:5">
      <c r="A73" s="278">
        <v>25</v>
      </c>
      <c r="B73" s="278" t="s">
        <v>439</v>
      </c>
      <c r="C73" s="279">
        <f>Statewise!$K$111+Statewise!$O$111</f>
        <v>0</v>
      </c>
      <c r="D73" s="279">
        <f>Statewise!$M$111+Statewise!$Q$111</f>
        <v>0</v>
      </c>
      <c r="E73" s="279">
        <f>Statewise!$L$111+Statewise!$P$111</f>
        <v>0</v>
      </c>
    </row>
    <row r="74" spans="1:5">
      <c r="A74" s="278">
        <v>26</v>
      </c>
      <c r="B74" s="287" t="s">
        <v>440</v>
      </c>
      <c r="C74" s="279">
        <f>Statewise!$K$115+Statewise!$O$115</f>
        <v>0</v>
      </c>
      <c r="D74" s="279">
        <f>Statewise!$M$115+Statewise!$Q$115</f>
        <v>0</v>
      </c>
      <c r="E74" s="279">
        <f>Statewise!$L$115+Statewise!$P$115</f>
        <v>0</v>
      </c>
    </row>
    <row r="75" spans="1:5">
      <c r="A75" s="278">
        <v>27</v>
      </c>
      <c r="B75" s="278" t="s">
        <v>441</v>
      </c>
      <c r="C75" s="279">
        <f>Statewise!$K$119+Statewise!$O$119</f>
        <v>0</v>
      </c>
      <c r="D75" s="279">
        <f>Statewise!$M$119+Statewise!$Q$119</f>
        <v>0</v>
      </c>
      <c r="E75" s="279">
        <f>Statewise!$L$119+Statewise!$P$119</f>
        <v>0</v>
      </c>
    </row>
    <row r="76" spans="1:5">
      <c r="A76" s="278">
        <v>28</v>
      </c>
      <c r="B76" s="278" t="s">
        <v>442</v>
      </c>
      <c r="C76" s="279">
        <f>Statewise!$K$123+Statewise!$O$123</f>
        <v>0</v>
      </c>
      <c r="D76" s="279">
        <f>Statewise!$M$123+Statewise!$Q$123</f>
        <v>0</v>
      </c>
      <c r="E76" s="279">
        <f>Statewise!$L$123+Statewise!$P$123</f>
        <v>0</v>
      </c>
    </row>
    <row r="77" spans="1:5">
      <c r="A77" s="278">
        <v>29</v>
      </c>
      <c r="B77" s="286" t="s">
        <v>582</v>
      </c>
      <c r="C77" s="279">
        <f>Statewise!$K$127+Statewise!$O$127</f>
        <v>0</v>
      </c>
      <c r="D77" s="279">
        <f>Statewise!$M$127+Statewise!$Q$127</f>
        <v>0</v>
      </c>
      <c r="E77" s="279">
        <f>Statewise!$L$127+Statewise!$P$127</f>
        <v>0</v>
      </c>
    </row>
    <row r="78" spans="1:5">
      <c r="A78" s="278">
        <v>30</v>
      </c>
      <c r="B78" s="278" t="s">
        <v>444</v>
      </c>
      <c r="C78" s="279">
        <f>Statewise!$K$131+Statewise!$O$131</f>
        <v>0</v>
      </c>
      <c r="D78" s="279">
        <f>Statewise!$M$131+Statewise!$Q$131</f>
        <v>0</v>
      </c>
      <c r="E78" s="279">
        <f>Statewise!$L$131+Statewise!$P$131</f>
        <v>0</v>
      </c>
    </row>
    <row r="79" spans="1:5">
      <c r="A79" s="278">
        <v>31</v>
      </c>
      <c r="B79" s="286" t="s">
        <v>583</v>
      </c>
      <c r="C79" s="279">
        <f>Statewise!$K$135+Statewise!$O$135</f>
        <v>0</v>
      </c>
      <c r="D79" s="279">
        <f>Statewise!$M$135+Statewise!$Q$135</f>
        <v>0</v>
      </c>
      <c r="E79" s="279">
        <f>Statewise!$L$135+Statewise!$P$135</f>
        <v>0</v>
      </c>
    </row>
    <row r="80" spans="1:5">
      <c r="A80" s="278">
        <v>32</v>
      </c>
      <c r="B80" s="286" t="s">
        <v>584</v>
      </c>
      <c r="C80" s="279">
        <f>Statewise!$K$139+Statewise!$O$139</f>
        <v>0</v>
      </c>
      <c r="D80" s="279">
        <f>Statewise!$M$139+Statewise!$Q$139</f>
        <v>0</v>
      </c>
      <c r="E80" s="279">
        <f>Statewise!$L$139+Statewise!$P$139</f>
        <v>0</v>
      </c>
    </row>
    <row r="81" spans="1:22">
      <c r="A81" s="278">
        <v>33</v>
      </c>
      <c r="B81" s="278" t="s">
        <v>423</v>
      </c>
      <c r="C81" s="279">
        <f>Statewise!$K$47+Statewise!$O$47</f>
        <v>0</v>
      </c>
      <c r="D81" s="279">
        <f>Statewise!$M$47+Statewise!$Q$47</f>
        <v>0</v>
      </c>
      <c r="E81" s="279">
        <f>Statewise!$L$47+Statewise!$P$47</f>
        <v>0</v>
      </c>
    </row>
    <row r="82" spans="1:22">
      <c r="A82" s="278">
        <v>34</v>
      </c>
      <c r="B82" s="288" t="s">
        <v>446</v>
      </c>
      <c r="C82" s="279">
        <f>Statewise!$K$143+Statewise!$O$143</f>
        <v>0</v>
      </c>
      <c r="D82" s="279">
        <f>Statewise!$M$143+Statewise!$Q$143</f>
        <v>0</v>
      </c>
      <c r="E82" s="279">
        <f>Statewise!$L$143+Statewise!$P$143</f>
        <v>0</v>
      </c>
    </row>
    <row r="83" spans="1:22">
      <c r="A83" s="278">
        <v>35</v>
      </c>
      <c r="B83" s="278" t="s">
        <v>447</v>
      </c>
      <c r="C83" s="279">
        <f>Statewise!$K$147+Statewise!$O$147</f>
        <v>0</v>
      </c>
      <c r="D83" s="279">
        <f>Statewise!$M$147+Statewise!$Q$147</f>
        <v>0</v>
      </c>
      <c r="E83" s="279">
        <f>Statewise!$L$147+Statewise!$P$147</f>
        <v>0</v>
      </c>
    </row>
    <row r="84" spans="1:22">
      <c r="A84" s="278">
        <v>36</v>
      </c>
      <c r="B84" s="278" t="s">
        <v>448</v>
      </c>
      <c r="C84" s="279">
        <f>Statewise!$K$151+Statewise!$O$151</f>
        <v>0</v>
      </c>
      <c r="D84" s="279">
        <f>Statewise!$M$151+Statewise!$Q$151</f>
        <v>0</v>
      </c>
      <c r="E84" s="279">
        <f>Statewise!$L$151+Statewise!$P$151</f>
        <v>0</v>
      </c>
    </row>
    <row r="85" spans="1:22">
      <c r="A85" s="278"/>
      <c r="B85" s="282" t="s">
        <v>79</v>
      </c>
      <c r="C85" s="277">
        <f>SUM(C49:C84)</f>
        <v>0</v>
      </c>
      <c r="D85" s="277">
        <f t="shared" ref="D85:E85" si="0">SUM(D49:D84)</f>
        <v>0</v>
      </c>
      <c r="E85" s="277">
        <f t="shared" si="0"/>
        <v>0</v>
      </c>
      <c r="F85" s="279">
        <f>Statewise!$K$155+Statewise!$O$155</f>
        <v>0</v>
      </c>
      <c r="G85" s="279">
        <f>Statewise!$M$155+Statewise!$Q$155</f>
        <v>0</v>
      </c>
      <c r="H85" s="279">
        <f>Statewise!$L$155+Statewise!$P$155</f>
        <v>0</v>
      </c>
      <c r="I85" t="b">
        <f>C85=F85</f>
        <v>1</v>
      </c>
      <c r="J85" t="b">
        <f t="shared" ref="J85:K85" si="1">D85=G85</f>
        <v>1</v>
      </c>
      <c r="K85" t="b">
        <f t="shared" si="1"/>
        <v>1</v>
      </c>
    </row>
    <row r="87" spans="1:22">
      <c r="A87" s="549" t="s">
        <v>593</v>
      </c>
      <c r="B87" s="549"/>
      <c r="C87" s="549"/>
      <c r="D87" s="549"/>
      <c r="E87" s="549"/>
      <c r="F87" s="549"/>
      <c r="G87" s="549"/>
      <c r="H87" s="549"/>
      <c r="J87" s="550" t="s">
        <v>594</v>
      </c>
      <c r="K87" s="550"/>
      <c r="L87" s="550"/>
      <c r="M87" s="550"/>
      <c r="N87" s="550"/>
      <c r="O87" s="550"/>
      <c r="P87" s="550"/>
    </row>
    <row r="89" spans="1:22">
      <c r="A89" s="549" t="s">
        <v>595</v>
      </c>
      <c r="B89" s="549"/>
      <c r="C89" s="549"/>
      <c r="D89" s="549"/>
      <c r="E89" s="549"/>
      <c r="F89" s="549"/>
      <c r="G89" s="549"/>
      <c r="J89" s="550" t="s">
        <v>586</v>
      </c>
      <c r="K89" s="550"/>
      <c r="L89" s="550"/>
      <c r="M89" s="550"/>
      <c r="N89" s="550"/>
      <c r="O89" s="550"/>
      <c r="P89" s="550"/>
    </row>
    <row r="91" spans="1:22">
      <c r="A91" s="549" t="s">
        <v>596</v>
      </c>
      <c r="B91" s="549"/>
      <c r="C91" s="549"/>
      <c r="D91" s="549"/>
      <c r="E91" s="549"/>
      <c r="F91" s="549"/>
      <c r="G91" s="549"/>
    </row>
    <row r="93" spans="1:22" ht="43.9" customHeight="1">
      <c r="B93" s="291" t="s">
        <v>598</v>
      </c>
      <c r="C93" s="292" t="s">
        <v>393</v>
      </c>
      <c r="D93" s="294" t="s">
        <v>597</v>
      </c>
      <c r="E93" s="292"/>
      <c r="F93" s="292"/>
      <c r="G93" s="292"/>
      <c r="H93" s="292"/>
      <c r="I93" s="292"/>
      <c r="J93" s="292"/>
      <c r="K93" s="292"/>
      <c r="L93" s="292"/>
      <c r="M93" s="17"/>
      <c r="N93" s="293"/>
      <c r="O93" s="293"/>
      <c r="P93" s="293"/>
      <c r="Q93" s="293"/>
      <c r="R93" s="293"/>
      <c r="S93" s="293"/>
      <c r="T93" s="293"/>
      <c r="U93" s="293"/>
      <c r="V93" s="293"/>
    </row>
    <row r="94" spans="1:22">
      <c r="B94" s="295" t="s">
        <v>599</v>
      </c>
      <c r="C94" s="279">
        <f>Claims!C8</f>
        <v>0</v>
      </c>
      <c r="D94" s="274">
        <f>Claims!E8</f>
        <v>0</v>
      </c>
    </row>
    <row r="95" spans="1:22">
      <c r="B95" s="295" t="s">
        <v>600</v>
      </c>
      <c r="C95" s="279">
        <f>Claims!C9</f>
        <v>0</v>
      </c>
      <c r="D95" s="274">
        <f>Claims!E9</f>
        <v>0</v>
      </c>
    </row>
    <row r="96" spans="1:22">
      <c r="B96" s="295" t="s">
        <v>601</v>
      </c>
      <c r="C96" s="279">
        <f>C94+C95</f>
        <v>0</v>
      </c>
      <c r="D96" s="279">
        <f>D94+D95</f>
        <v>0</v>
      </c>
    </row>
    <row r="97" spans="1:22">
      <c r="B97" s="295" t="s">
        <v>602</v>
      </c>
      <c r="C97" s="279">
        <f>Claims!C25</f>
        <v>0</v>
      </c>
      <c r="D97" s="274">
        <f>Claims!E25</f>
        <v>0</v>
      </c>
    </row>
    <row r="98" spans="1:22">
      <c r="B98" s="295" t="s">
        <v>603</v>
      </c>
      <c r="C98" s="279">
        <f>Claims!C26+Claims!C42</f>
        <v>0</v>
      </c>
      <c r="D98" s="274">
        <f>Claims!E26+Claims!E42</f>
        <v>0</v>
      </c>
    </row>
    <row r="99" spans="1:22">
      <c r="B99" s="295" t="s">
        <v>604</v>
      </c>
      <c r="C99" s="279">
        <f>Claims!C43</f>
        <v>0</v>
      </c>
      <c r="D99" s="274">
        <f>Claims!E43</f>
        <v>0</v>
      </c>
    </row>
    <row r="100" spans="1:22" ht="26.25">
      <c r="B100" s="296" t="s">
        <v>605</v>
      </c>
      <c r="C100" s="279">
        <f>Claims!C44</f>
        <v>0</v>
      </c>
      <c r="D100" s="274">
        <f>Claims!E44</f>
        <v>0</v>
      </c>
      <c r="E100" s="279">
        <f>C96-C97-C98-C99</f>
        <v>0</v>
      </c>
      <c r="F100" s="279">
        <f>D96-D97-D98-D99</f>
        <v>0</v>
      </c>
      <c r="G100" s="17" t="b">
        <f>E100=C100</f>
        <v>1</v>
      </c>
      <c r="H100" s="17" t="b">
        <f>F100=D100</f>
        <v>1</v>
      </c>
    </row>
    <row r="102" spans="1:22">
      <c r="A102" s="549" t="s">
        <v>606</v>
      </c>
      <c r="B102" s="549"/>
      <c r="C102" s="549"/>
      <c r="D102" s="549"/>
      <c r="E102" s="549"/>
      <c r="F102" s="549"/>
      <c r="G102" s="549"/>
      <c r="H102" s="549"/>
    </row>
    <row r="103" spans="1:22">
      <c r="A103" s="552" t="s">
        <v>392</v>
      </c>
      <c r="B103" s="563" t="s">
        <v>340</v>
      </c>
      <c r="C103" s="563" t="s">
        <v>570</v>
      </c>
      <c r="D103" s="563"/>
      <c r="E103" s="563"/>
      <c r="F103" s="563"/>
      <c r="G103" s="563"/>
      <c r="H103" s="563"/>
      <c r="I103" s="563"/>
      <c r="J103" s="563"/>
      <c r="K103" s="563"/>
      <c r="L103" s="563"/>
      <c r="M103" s="563"/>
      <c r="N103" s="563"/>
      <c r="O103" s="563"/>
      <c r="P103" s="563"/>
      <c r="Q103" s="563"/>
      <c r="R103" s="563"/>
      <c r="S103" s="563"/>
      <c r="T103" s="563"/>
      <c r="U103" s="563"/>
      <c r="V103" s="563"/>
    </row>
    <row r="104" spans="1:22" ht="30" customHeight="1">
      <c r="A104" s="552"/>
      <c r="B104" s="563"/>
      <c r="C104" s="564" t="s">
        <v>607</v>
      </c>
      <c r="D104" s="564"/>
      <c r="E104" s="564" t="s">
        <v>608</v>
      </c>
      <c r="F104" s="564"/>
      <c r="G104" s="564" t="s">
        <v>373</v>
      </c>
      <c r="H104" s="564"/>
      <c r="I104" s="564" t="s">
        <v>609</v>
      </c>
      <c r="J104" s="564"/>
      <c r="K104" s="564" t="s">
        <v>610</v>
      </c>
      <c r="L104" s="564"/>
      <c r="M104" s="564" t="s">
        <v>611</v>
      </c>
      <c r="N104" s="564"/>
      <c r="O104" s="564" t="s">
        <v>612</v>
      </c>
      <c r="P104" s="564"/>
      <c r="Q104" s="564" t="s">
        <v>613</v>
      </c>
      <c r="R104" s="564"/>
      <c r="S104" s="564" t="s">
        <v>614</v>
      </c>
      <c r="T104" s="564"/>
      <c r="U104" s="564"/>
      <c r="V104" s="564"/>
    </row>
    <row r="105" spans="1:22">
      <c r="A105" s="552"/>
      <c r="B105" s="563"/>
      <c r="C105" s="552" t="s">
        <v>9</v>
      </c>
      <c r="D105" s="553" t="s">
        <v>615</v>
      </c>
      <c r="E105" s="552" t="s">
        <v>9</v>
      </c>
      <c r="F105" s="553" t="s">
        <v>615</v>
      </c>
      <c r="G105" s="552" t="s">
        <v>9</v>
      </c>
      <c r="H105" s="553" t="s">
        <v>615</v>
      </c>
      <c r="I105" s="552" t="s">
        <v>9</v>
      </c>
      <c r="J105" s="553" t="s">
        <v>615</v>
      </c>
      <c r="K105" s="552" t="s">
        <v>9</v>
      </c>
      <c r="L105" s="553" t="s">
        <v>615</v>
      </c>
      <c r="M105" s="552" t="s">
        <v>9</v>
      </c>
      <c r="N105" s="553" t="s">
        <v>615</v>
      </c>
      <c r="O105" s="552" t="s">
        <v>9</v>
      </c>
      <c r="P105" s="553" t="s">
        <v>615</v>
      </c>
      <c r="Q105" s="552" t="s">
        <v>9</v>
      </c>
      <c r="R105" s="553" t="s">
        <v>615</v>
      </c>
      <c r="S105" s="552" t="s">
        <v>616</v>
      </c>
      <c r="T105" s="552" t="s">
        <v>617</v>
      </c>
      <c r="U105" s="565" t="s">
        <v>618</v>
      </c>
      <c r="V105" s="565" t="s">
        <v>619</v>
      </c>
    </row>
    <row r="106" spans="1:22" ht="28.15" customHeight="1">
      <c r="A106" s="552"/>
      <c r="B106" s="563"/>
      <c r="C106" s="552"/>
      <c r="D106" s="553"/>
      <c r="E106" s="552"/>
      <c r="F106" s="553"/>
      <c r="G106" s="552"/>
      <c r="H106" s="553"/>
      <c r="I106" s="552"/>
      <c r="J106" s="553"/>
      <c r="K106" s="552"/>
      <c r="L106" s="553"/>
      <c r="M106" s="552"/>
      <c r="N106" s="553"/>
      <c r="O106" s="552"/>
      <c r="P106" s="553"/>
      <c r="Q106" s="552"/>
      <c r="R106" s="553"/>
      <c r="S106" s="552"/>
      <c r="T106" s="552"/>
      <c r="U106" s="565"/>
      <c r="V106" s="565"/>
    </row>
    <row r="107" spans="1:22">
      <c r="A107" s="17"/>
      <c r="B107" s="11">
        <f>'General Info'!B1</f>
        <v>0</v>
      </c>
      <c r="C107" s="279">
        <f>Claims!C8</f>
        <v>0</v>
      </c>
      <c r="D107" s="274">
        <f>Claims!E8</f>
        <v>0</v>
      </c>
      <c r="E107" s="279">
        <f>Claims!C9</f>
        <v>0</v>
      </c>
      <c r="F107" s="274">
        <f>Claims!E9</f>
        <v>0</v>
      </c>
      <c r="G107" s="279">
        <f>C107+E107</f>
        <v>0</v>
      </c>
      <c r="H107" s="279">
        <f>D107+F107</f>
        <v>0</v>
      </c>
      <c r="I107" s="279">
        <f>Claims!C25</f>
        <v>0</v>
      </c>
      <c r="J107" s="274">
        <f>Claims!E25</f>
        <v>0</v>
      </c>
      <c r="K107" s="279">
        <f>Claims!C26</f>
        <v>0</v>
      </c>
      <c r="L107" s="274">
        <f>Claims!E26</f>
        <v>0</v>
      </c>
      <c r="M107" s="279">
        <f>Claims!C42</f>
        <v>0</v>
      </c>
      <c r="N107" s="274">
        <f>Claims!E42</f>
        <v>0</v>
      </c>
      <c r="O107" s="279">
        <f>Claims!C43</f>
        <v>0</v>
      </c>
      <c r="P107" s="274">
        <f>Claims!E44</f>
        <v>0</v>
      </c>
      <c r="Q107" s="279">
        <f>Claims!C44</f>
        <v>0</v>
      </c>
      <c r="R107" s="274">
        <f>Claims!E44</f>
        <v>0</v>
      </c>
      <c r="S107" s="279">
        <f>Claims!C47</f>
        <v>0</v>
      </c>
      <c r="T107" s="279">
        <f>Claims!C48</f>
        <v>0</v>
      </c>
      <c r="U107" s="279">
        <f>Claims!C49</f>
        <v>0</v>
      </c>
      <c r="V107" s="279">
        <f>Claims!C50</f>
        <v>0</v>
      </c>
    </row>
    <row r="109" spans="1:22">
      <c r="A109" s="549" t="s">
        <v>620</v>
      </c>
      <c r="B109" s="549"/>
      <c r="C109" s="549"/>
      <c r="D109" s="549"/>
      <c r="E109" s="549"/>
      <c r="F109" s="549"/>
      <c r="G109" s="549"/>
    </row>
    <row r="111" spans="1:22" ht="43.9" customHeight="1">
      <c r="B111" s="291" t="s">
        <v>598</v>
      </c>
      <c r="C111" s="292" t="s">
        <v>401</v>
      </c>
      <c r="D111" s="294" t="s">
        <v>597</v>
      </c>
      <c r="E111" s="292"/>
      <c r="F111" s="292"/>
      <c r="G111" s="292"/>
      <c r="H111" s="292"/>
      <c r="I111" s="292"/>
      <c r="J111" s="292"/>
      <c r="K111" s="292"/>
      <c r="L111" s="292"/>
      <c r="M111" s="17"/>
      <c r="N111" s="293"/>
      <c r="O111" s="293"/>
      <c r="P111" s="293"/>
      <c r="Q111" s="293"/>
      <c r="R111" s="293"/>
      <c r="S111" s="293"/>
      <c r="T111" s="293"/>
      <c r="U111" s="293"/>
      <c r="V111" s="293"/>
    </row>
    <row r="112" spans="1:22">
      <c r="B112" s="295" t="s">
        <v>599</v>
      </c>
      <c r="C112" s="279">
        <f>Claims!D57</f>
        <v>0</v>
      </c>
      <c r="D112" s="279">
        <f>Claims!E57</f>
        <v>0</v>
      </c>
    </row>
    <row r="113" spans="1:22">
      <c r="B113" s="295" t="s">
        <v>600</v>
      </c>
      <c r="C113" s="279">
        <f>Claims!D58</f>
        <v>0</v>
      </c>
      <c r="D113" s="279">
        <f>Claims!E58</f>
        <v>0</v>
      </c>
    </row>
    <row r="114" spans="1:22">
      <c r="B114" s="295" t="s">
        <v>601</v>
      </c>
      <c r="C114" s="279">
        <f>SUM(C112:C113)</f>
        <v>0</v>
      </c>
      <c r="D114" s="279">
        <f>SUM(D112:D113)</f>
        <v>0</v>
      </c>
    </row>
    <row r="115" spans="1:22">
      <c r="B115" s="295" t="s">
        <v>602</v>
      </c>
      <c r="C115" s="279">
        <f>Claims!D74</f>
        <v>0</v>
      </c>
      <c r="D115" s="279">
        <f>Claims!E74</f>
        <v>0</v>
      </c>
    </row>
    <row r="116" spans="1:22">
      <c r="B116" s="295" t="s">
        <v>603</v>
      </c>
      <c r="C116" s="279">
        <f>Claims!D75+Claims!D91</f>
        <v>0</v>
      </c>
      <c r="D116" s="279">
        <f>Claims!E75+Claims!E91</f>
        <v>0</v>
      </c>
    </row>
    <row r="117" spans="1:22">
      <c r="B117" s="295" t="s">
        <v>604</v>
      </c>
      <c r="C117" s="279">
        <f>Claims!D92</f>
        <v>0</v>
      </c>
      <c r="D117" s="279">
        <f>Claims!E92</f>
        <v>0</v>
      </c>
    </row>
    <row r="118" spans="1:22" ht="26.25">
      <c r="B118" s="296" t="s">
        <v>605</v>
      </c>
      <c r="C118" s="279">
        <f>Claims!D93</f>
        <v>0</v>
      </c>
      <c r="D118" s="279">
        <f>Claims!E93</f>
        <v>0</v>
      </c>
      <c r="E118" s="279">
        <f>C114-C115-C116-C117</f>
        <v>0</v>
      </c>
      <c r="F118" s="279">
        <f>D114-D115-D116-D117</f>
        <v>0</v>
      </c>
      <c r="G118" s="17" t="b">
        <f>E118=C118</f>
        <v>1</v>
      </c>
      <c r="H118" s="17" t="b">
        <f>F118=D118</f>
        <v>1</v>
      </c>
    </row>
    <row r="120" spans="1:22">
      <c r="A120" s="549" t="s">
        <v>622</v>
      </c>
      <c r="B120" s="549"/>
      <c r="C120" s="549"/>
      <c r="D120" s="549"/>
      <c r="E120" s="549"/>
      <c r="F120" s="549"/>
      <c r="G120" s="549"/>
      <c r="H120" s="549"/>
    </row>
    <row r="121" spans="1:22">
      <c r="A121" s="552" t="s">
        <v>392</v>
      </c>
      <c r="B121" s="563" t="s">
        <v>340</v>
      </c>
      <c r="C121" s="563" t="s">
        <v>570</v>
      </c>
      <c r="D121" s="563"/>
      <c r="E121" s="563"/>
      <c r="F121" s="563"/>
      <c r="G121" s="563"/>
      <c r="H121" s="563"/>
      <c r="I121" s="563"/>
      <c r="J121" s="563"/>
      <c r="K121" s="563"/>
      <c r="L121" s="563"/>
      <c r="M121" s="563"/>
      <c r="N121" s="563"/>
      <c r="O121" s="563"/>
      <c r="P121" s="563"/>
      <c r="Q121" s="563"/>
      <c r="R121" s="563"/>
      <c r="S121" s="563"/>
      <c r="T121" s="563"/>
      <c r="U121" s="563"/>
      <c r="V121" s="563"/>
    </row>
    <row r="122" spans="1:22" ht="30" customHeight="1">
      <c r="A122" s="552"/>
      <c r="B122" s="563"/>
      <c r="C122" s="564" t="s">
        <v>607</v>
      </c>
      <c r="D122" s="564"/>
      <c r="E122" s="564" t="s">
        <v>608</v>
      </c>
      <c r="F122" s="564"/>
      <c r="G122" s="564" t="s">
        <v>373</v>
      </c>
      <c r="H122" s="564"/>
      <c r="I122" s="564" t="s">
        <v>609</v>
      </c>
      <c r="J122" s="564"/>
      <c r="K122" s="564" t="s">
        <v>610</v>
      </c>
      <c r="L122" s="564"/>
      <c r="M122" s="564" t="s">
        <v>611</v>
      </c>
      <c r="N122" s="564"/>
      <c r="O122" s="564" t="s">
        <v>612</v>
      </c>
      <c r="P122" s="564"/>
      <c r="Q122" s="564" t="s">
        <v>613</v>
      </c>
      <c r="R122" s="564"/>
      <c r="S122" s="564" t="s">
        <v>623</v>
      </c>
      <c r="T122" s="564"/>
      <c r="U122" s="564"/>
      <c r="V122" s="564"/>
    </row>
    <row r="123" spans="1:22">
      <c r="A123" s="552"/>
      <c r="B123" s="563"/>
      <c r="C123" s="552" t="s">
        <v>401</v>
      </c>
      <c r="D123" s="553" t="s">
        <v>615</v>
      </c>
      <c r="E123" s="552" t="s">
        <v>401</v>
      </c>
      <c r="F123" s="553" t="s">
        <v>615</v>
      </c>
      <c r="G123" s="552" t="s">
        <v>401</v>
      </c>
      <c r="H123" s="553" t="s">
        <v>615</v>
      </c>
      <c r="I123" s="552" t="s">
        <v>401</v>
      </c>
      <c r="J123" s="553" t="s">
        <v>615</v>
      </c>
      <c r="K123" s="552" t="s">
        <v>401</v>
      </c>
      <c r="L123" s="553" t="s">
        <v>615</v>
      </c>
      <c r="M123" s="552" t="s">
        <v>401</v>
      </c>
      <c r="N123" s="553" t="s">
        <v>615</v>
      </c>
      <c r="O123" s="552" t="s">
        <v>401</v>
      </c>
      <c r="P123" s="553" t="s">
        <v>615</v>
      </c>
      <c r="Q123" s="552" t="s">
        <v>401</v>
      </c>
      <c r="R123" s="553" t="s">
        <v>615</v>
      </c>
      <c r="S123" s="552" t="s">
        <v>616</v>
      </c>
      <c r="T123" s="552" t="s">
        <v>617</v>
      </c>
      <c r="U123" s="565" t="s">
        <v>618</v>
      </c>
      <c r="V123" s="565" t="s">
        <v>619</v>
      </c>
    </row>
    <row r="124" spans="1:22" ht="28.15" customHeight="1">
      <c r="A124" s="552"/>
      <c r="B124" s="563"/>
      <c r="C124" s="552"/>
      <c r="D124" s="553"/>
      <c r="E124" s="552"/>
      <c r="F124" s="553"/>
      <c r="G124" s="552"/>
      <c r="H124" s="553"/>
      <c r="I124" s="552"/>
      <c r="J124" s="553"/>
      <c r="K124" s="552"/>
      <c r="L124" s="553"/>
      <c r="M124" s="552"/>
      <c r="N124" s="553"/>
      <c r="O124" s="552"/>
      <c r="P124" s="553"/>
      <c r="Q124" s="552"/>
      <c r="R124" s="553"/>
      <c r="S124" s="552"/>
      <c r="T124" s="552"/>
      <c r="U124" s="565"/>
      <c r="V124" s="565"/>
    </row>
    <row r="125" spans="1:22">
      <c r="A125" s="17"/>
      <c r="B125" s="11">
        <f>'General Info'!B1</f>
        <v>0</v>
      </c>
      <c r="C125" s="279">
        <f>Claims!D57</f>
        <v>0</v>
      </c>
      <c r="D125" s="279">
        <f>Claims!E57</f>
        <v>0</v>
      </c>
      <c r="E125" s="279">
        <f>Claims!D58</f>
        <v>0</v>
      </c>
      <c r="F125" s="279">
        <f>Claims!E58</f>
        <v>0</v>
      </c>
      <c r="G125" s="279">
        <f>C125+E125</f>
        <v>0</v>
      </c>
      <c r="H125" s="279">
        <f>D125+F125</f>
        <v>0</v>
      </c>
      <c r="I125" s="279">
        <f>Claims!D74</f>
        <v>0</v>
      </c>
      <c r="J125" s="279">
        <f>Claims!E74</f>
        <v>0</v>
      </c>
      <c r="K125" s="279">
        <f>Claims!D75</f>
        <v>0</v>
      </c>
      <c r="L125" s="279">
        <f>Claims!E75</f>
        <v>0</v>
      </c>
      <c r="M125" s="279">
        <f>Claims!D91</f>
        <v>0</v>
      </c>
      <c r="N125" s="279">
        <f>Claims!E91</f>
        <v>0</v>
      </c>
      <c r="O125" s="279">
        <f>Claims!D92</f>
        <v>0</v>
      </c>
      <c r="P125" s="279">
        <f>Claims!E92</f>
        <v>0</v>
      </c>
      <c r="Q125" s="279">
        <f>Claims!D93</f>
        <v>0</v>
      </c>
      <c r="R125" s="279">
        <f>Claims!E93</f>
        <v>0</v>
      </c>
      <c r="S125" s="279">
        <f>Claims!D96</f>
        <v>0</v>
      </c>
      <c r="T125" s="279">
        <f>Claims!D97</f>
        <v>0</v>
      </c>
      <c r="U125" s="279">
        <f>Claims!D98</f>
        <v>0</v>
      </c>
      <c r="V125" s="279">
        <f>Claims!D99</f>
        <v>0</v>
      </c>
    </row>
    <row r="127" spans="1:22">
      <c r="A127" s="549" t="s">
        <v>624</v>
      </c>
      <c r="B127" s="549"/>
      <c r="C127" s="549"/>
      <c r="D127" s="549"/>
      <c r="E127" s="549"/>
      <c r="F127" s="549"/>
      <c r="G127" s="549"/>
      <c r="H127" s="549"/>
    </row>
    <row r="129" spans="2:5">
      <c r="B129" s="299" t="s">
        <v>625</v>
      </c>
      <c r="C129" s="17"/>
    </row>
    <row r="130" spans="2:5">
      <c r="B130" s="301" t="s">
        <v>621</v>
      </c>
      <c r="C130" s="11" t="s">
        <v>570</v>
      </c>
    </row>
    <row r="131" spans="2:5">
      <c r="B131" s="297" t="s">
        <v>626</v>
      </c>
      <c r="C131" s="279">
        <f>'Details of Claims'!C7</f>
        <v>0</v>
      </c>
    </row>
    <row r="132" spans="2:5">
      <c r="B132" s="297" t="s">
        <v>627</v>
      </c>
      <c r="C132" s="279">
        <f>'Details of Claims'!C8</f>
        <v>0</v>
      </c>
    </row>
    <row r="133" spans="2:5">
      <c r="B133" s="297" t="s">
        <v>628</v>
      </c>
      <c r="C133" s="279">
        <f>'Details of Claims'!C9</f>
        <v>0</v>
      </c>
    </row>
    <row r="134" spans="2:5">
      <c r="B134" s="297" t="s">
        <v>629</v>
      </c>
      <c r="C134" s="279">
        <f>'Details of Claims'!C10</f>
        <v>0</v>
      </c>
    </row>
    <row r="135" spans="2:5">
      <c r="B135" s="297" t="s">
        <v>630</v>
      </c>
      <c r="C135" s="279">
        <f>'Details of Claims'!C11</f>
        <v>0</v>
      </c>
    </row>
    <row r="136" spans="2:5">
      <c r="B136" s="298" t="s">
        <v>631</v>
      </c>
      <c r="C136" s="279">
        <f>SUM(C131:C135)</f>
        <v>0</v>
      </c>
      <c r="D136" s="279">
        <f>'Details of Claims'!C12</f>
        <v>0</v>
      </c>
      <c r="E136" s="17" t="b">
        <f>D136=C136</f>
        <v>1</v>
      </c>
    </row>
    <row r="138" spans="2:5">
      <c r="B138" s="11" t="s">
        <v>632</v>
      </c>
      <c r="C138" s="17"/>
      <c r="D138" s="302" t="s">
        <v>633</v>
      </c>
    </row>
    <row r="139" spans="2:5">
      <c r="B139" s="300" t="s">
        <v>621</v>
      </c>
      <c r="C139" s="11" t="s">
        <v>570</v>
      </c>
    </row>
    <row r="140" spans="2:5">
      <c r="B140" s="297" t="s">
        <v>626</v>
      </c>
      <c r="C140" s="279">
        <f>'Details of Claims'!E7</f>
        <v>0</v>
      </c>
    </row>
    <row r="141" spans="2:5">
      <c r="B141" s="297" t="s">
        <v>627</v>
      </c>
      <c r="C141" s="279">
        <f>'Details of Claims'!E8</f>
        <v>0</v>
      </c>
    </row>
    <row r="142" spans="2:5">
      <c r="B142" s="297" t="s">
        <v>628</v>
      </c>
      <c r="C142" s="279">
        <f>'Details of Claims'!E9</f>
        <v>0</v>
      </c>
    </row>
    <row r="143" spans="2:5">
      <c r="B143" s="297" t="s">
        <v>629</v>
      </c>
      <c r="C143" s="279">
        <f>'Details of Claims'!E10</f>
        <v>0</v>
      </c>
    </row>
    <row r="144" spans="2:5">
      <c r="B144" s="297" t="s">
        <v>630</v>
      </c>
      <c r="C144" s="279">
        <f>'Details of Claims'!E11</f>
        <v>0</v>
      </c>
    </row>
    <row r="145" spans="1:8">
      <c r="B145" s="298" t="s">
        <v>631</v>
      </c>
      <c r="C145" s="279">
        <f>SUM(C140:C144)</f>
        <v>0</v>
      </c>
      <c r="D145" s="279">
        <f>'Details of Claims'!E12</f>
        <v>0</v>
      </c>
      <c r="E145" s="17" t="b">
        <f>C145=D145</f>
        <v>1</v>
      </c>
    </row>
    <row r="147" spans="1:8">
      <c r="A147" s="549" t="s">
        <v>635</v>
      </c>
      <c r="B147" s="549"/>
      <c r="C147" s="549"/>
      <c r="D147" s="549"/>
      <c r="E147" s="549"/>
      <c r="F147" s="549"/>
      <c r="G147" s="549"/>
      <c r="H147" s="549"/>
    </row>
    <row r="149" spans="1:8">
      <c r="B149" s="299" t="s">
        <v>634</v>
      </c>
      <c r="C149" s="17"/>
    </row>
    <row r="150" spans="1:8">
      <c r="B150" s="301" t="s">
        <v>621</v>
      </c>
      <c r="C150" s="11" t="s">
        <v>570</v>
      </c>
    </row>
    <row r="151" spans="1:8">
      <c r="B151" s="297" t="s">
        <v>626</v>
      </c>
      <c r="C151" s="279">
        <f>'Details of Claims'!C15</f>
        <v>0</v>
      </c>
    </row>
    <row r="152" spans="1:8">
      <c r="B152" s="297" t="s">
        <v>627</v>
      </c>
      <c r="C152" s="279">
        <f>'Details of Claims'!C16</f>
        <v>0</v>
      </c>
    </row>
    <row r="153" spans="1:8">
      <c r="B153" s="297" t="s">
        <v>628</v>
      </c>
      <c r="C153" s="279">
        <f>'Details of Claims'!C17</f>
        <v>0</v>
      </c>
    </row>
    <row r="154" spans="1:8">
      <c r="B154" s="297" t="s">
        <v>629</v>
      </c>
      <c r="C154" s="279">
        <f>'Details of Claims'!C18</f>
        <v>0</v>
      </c>
    </row>
    <row r="155" spans="1:8">
      <c r="B155" s="297" t="s">
        <v>630</v>
      </c>
      <c r="C155" s="279">
        <f>'Details of Claims'!C19</f>
        <v>0</v>
      </c>
    </row>
    <row r="156" spans="1:8">
      <c r="B156" s="298" t="s">
        <v>631</v>
      </c>
      <c r="C156" s="279">
        <f>SUM(C151:C155)</f>
        <v>0</v>
      </c>
      <c r="D156" s="279">
        <f>'Details of Claims'!C20</f>
        <v>0</v>
      </c>
      <c r="E156" s="17" t="b">
        <f>D156=C156</f>
        <v>1</v>
      </c>
    </row>
    <row r="158" spans="1:8">
      <c r="B158" s="11" t="s">
        <v>632</v>
      </c>
      <c r="C158" s="17"/>
      <c r="D158" s="302" t="s">
        <v>633</v>
      </c>
    </row>
    <row r="159" spans="1:8">
      <c r="B159" s="300" t="s">
        <v>621</v>
      </c>
      <c r="C159" s="11" t="s">
        <v>570</v>
      </c>
    </row>
    <row r="160" spans="1:8">
      <c r="B160" s="297" t="s">
        <v>626</v>
      </c>
      <c r="C160" s="279">
        <f>'Details of Claims'!E15</f>
        <v>0</v>
      </c>
    </row>
    <row r="161" spans="1:18">
      <c r="B161" s="297" t="s">
        <v>627</v>
      </c>
      <c r="C161" s="279">
        <f>'Details of Claims'!E16</f>
        <v>0</v>
      </c>
    </row>
    <row r="162" spans="1:18">
      <c r="B162" s="297" t="s">
        <v>628</v>
      </c>
      <c r="C162" s="279">
        <f>'Details of Claims'!E17</f>
        <v>0</v>
      </c>
    </row>
    <row r="163" spans="1:18">
      <c r="B163" s="297" t="s">
        <v>629</v>
      </c>
      <c r="C163" s="279">
        <f>'Details of Claims'!E18</f>
        <v>0</v>
      </c>
    </row>
    <row r="164" spans="1:18">
      <c r="B164" s="297" t="s">
        <v>630</v>
      </c>
      <c r="C164" s="279">
        <f>'Details of Claims'!E19</f>
        <v>0</v>
      </c>
    </row>
    <row r="165" spans="1:18">
      <c r="B165" s="298" t="s">
        <v>631</v>
      </c>
      <c r="C165" s="279">
        <f>SUM(C160:C164)</f>
        <v>0</v>
      </c>
      <c r="D165" s="279">
        <f>'Details of Claims'!E20</f>
        <v>0</v>
      </c>
      <c r="E165" s="17" t="b">
        <f>D165=C165</f>
        <v>1</v>
      </c>
    </row>
    <row r="167" spans="1:18">
      <c r="A167" s="549" t="s">
        <v>636</v>
      </c>
      <c r="B167" s="549"/>
      <c r="C167" s="549"/>
      <c r="D167" s="549"/>
      <c r="E167" s="549"/>
      <c r="F167" s="549"/>
      <c r="G167" s="549"/>
      <c r="H167" s="549"/>
      <c r="J167" s="550" t="s">
        <v>638</v>
      </c>
      <c r="K167" s="550"/>
      <c r="L167" s="550"/>
      <c r="M167" s="550"/>
      <c r="N167" s="550"/>
      <c r="O167" s="550"/>
      <c r="P167" s="550"/>
      <c r="Q167" s="550"/>
      <c r="R167" s="550"/>
    </row>
    <row r="169" spans="1:18">
      <c r="A169" s="549" t="s">
        <v>637</v>
      </c>
      <c r="B169" s="549"/>
      <c r="C169" s="549"/>
      <c r="D169" s="549"/>
      <c r="E169" s="549"/>
      <c r="F169" s="549"/>
      <c r="G169" s="549"/>
      <c r="H169" s="549"/>
      <c r="J169" s="550" t="s">
        <v>638</v>
      </c>
      <c r="K169" s="550"/>
      <c r="L169" s="550"/>
      <c r="M169" s="550"/>
      <c r="N169" s="550"/>
      <c r="O169" s="550"/>
      <c r="P169" s="550"/>
      <c r="Q169" s="550"/>
      <c r="R169" s="550"/>
    </row>
    <row r="171" spans="1:18">
      <c r="A171" s="549" t="s">
        <v>639</v>
      </c>
      <c r="B171" s="549"/>
      <c r="C171" s="549"/>
      <c r="D171" s="549"/>
      <c r="E171" s="549"/>
      <c r="F171" s="549"/>
      <c r="G171" s="549"/>
      <c r="H171" s="549"/>
    </row>
    <row r="172" spans="1:18">
      <c r="C172" s="556" t="s">
        <v>645</v>
      </c>
      <c r="D172" s="556"/>
      <c r="E172" s="556"/>
      <c r="F172" s="556"/>
      <c r="G172" s="556"/>
    </row>
    <row r="173" spans="1:18">
      <c r="C173" s="556" t="s">
        <v>644</v>
      </c>
      <c r="D173" s="556"/>
      <c r="E173" s="556" t="s">
        <v>640</v>
      </c>
      <c r="F173" s="556"/>
      <c r="G173" s="556"/>
    </row>
    <row r="174" spans="1:18">
      <c r="A174" s="11" t="s">
        <v>643</v>
      </c>
      <c r="B174" s="11" t="s">
        <v>340</v>
      </c>
      <c r="C174" s="11" t="s">
        <v>9</v>
      </c>
      <c r="D174" s="11" t="s">
        <v>641</v>
      </c>
      <c r="E174" s="11" t="s">
        <v>34</v>
      </c>
      <c r="F174" s="11" t="s">
        <v>642</v>
      </c>
      <c r="G174" s="11" t="s">
        <v>641</v>
      </c>
    </row>
    <row r="175" spans="1:18">
      <c r="A175" s="17"/>
      <c r="B175" s="17">
        <f>'General Info'!B1</f>
        <v>0</v>
      </c>
      <c r="C175" s="279">
        <f>'Micro Ins'!C23</f>
        <v>0</v>
      </c>
      <c r="D175" s="274">
        <f>'Micro Ins'!E23</f>
        <v>0</v>
      </c>
      <c r="E175" s="279">
        <f>'Micro Ins'!C45</f>
        <v>0</v>
      </c>
      <c r="F175" s="279">
        <f>'Micro Ins'!E45</f>
        <v>0</v>
      </c>
      <c r="G175" s="274">
        <f>'Micro Ins'!D45</f>
        <v>0</v>
      </c>
    </row>
    <row r="177" spans="1:7">
      <c r="A177" s="549" t="s">
        <v>646</v>
      </c>
      <c r="B177" s="549"/>
      <c r="C177" s="549"/>
      <c r="D177" s="549"/>
      <c r="E177" s="549"/>
      <c r="F177" s="549"/>
      <c r="G177" s="549"/>
    </row>
    <row r="179" spans="1:7">
      <c r="A179" s="554" t="s">
        <v>621</v>
      </c>
    </row>
    <row r="180" spans="1:7">
      <c r="A180" s="555"/>
    </row>
    <row r="181" spans="1:7" ht="25.5">
      <c r="A181" s="303" t="s">
        <v>647</v>
      </c>
      <c r="B181" s="17" t="s">
        <v>570</v>
      </c>
    </row>
    <row r="182" spans="1:7">
      <c r="A182" s="304" t="s">
        <v>648</v>
      </c>
      <c r="B182" s="274">
        <f>'MI Claims'!E7</f>
        <v>0</v>
      </c>
    </row>
    <row r="183" spans="1:7">
      <c r="A183" s="304" t="s">
        <v>608</v>
      </c>
      <c r="B183" s="274">
        <f>'MI Claims'!E8</f>
        <v>0</v>
      </c>
    </row>
    <row r="184" spans="1:7">
      <c r="A184" s="304" t="s">
        <v>373</v>
      </c>
      <c r="B184" s="274">
        <f>B182+B183</f>
        <v>0</v>
      </c>
    </row>
    <row r="185" spans="1:7">
      <c r="A185" s="304" t="s">
        <v>649</v>
      </c>
      <c r="B185" s="274">
        <f>'MI Claims'!E11</f>
        <v>0</v>
      </c>
    </row>
    <row r="186" spans="1:7">
      <c r="A186" s="304" t="s">
        <v>650</v>
      </c>
      <c r="B186" s="274">
        <f>'MI Claims'!E12+'MI Claims'!E15</f>
        <v>0</v>
      </c>
    </row>
    <row r="187" spans="1:7">
      <c r="A187" s="304" t="s">
        <v>651</v>
      </c>
      <c r="B187" s="274">
        <f>'MI Claims'!E16</f>
        <v>0</v>
      </c>
    </row>
    <row r="188" spans="1:7">
      <c r="A188" s="304" t="s">
        <v>652</v>
      </c>
      <c r="B188" s="274">
        <f>'MI Claims'!E17</f>
        <v>0</v>
      </c>
      <c r="C188" s="274">
        <f>B184-B185-B186-B187</f>
        <v>0</v>
      </c>
      <c r="D188" s="17" t="b">
        <f>C188=B188</f>
        <v>1</v>
      </c>
    </row>
    <row r="189" spans="1:7">
      <c r="A189" s="305" t="s">
        <v>653</v>
      </c>
      <c r="B189" s="17"/>
    </row>
    <row r="190" spans="1:7">
      <c r="A190" s="304" t="s">
        <v>648</v>
      </c>
      <c r="B190" s="279">
        <f>'MI Claims'!C7</f>
        <v>0</v>
      </c>
    </row>
    <row r="191" spans="1:7">
      <c r="A191" s="304" t="s">
        <v>608</v>
      </c>
      <c r="B191" s="279">
        <f>'MI Claims'!C8</f>
        <v>0</v>
      </c>
    </row>
    <row r="192" spans="1:7">
      <c r="A192" s="304" t="s">
        <v>373</v>
      </c>
      <c r="B192" s="279">
        <f>B190+B191</f>
        <v>0</v>
      </c>
    </row>
    <row r="193" spans="1:7">
      <c r="A193" s="304" t="s">
        <v>649</v>
      </c>
      <c r="B193" s="279">
        <f>'MI Claims'!C11</f>
        <v>0</v>
      </c>
    </row>
    <row r="194" spans="1:7">
      <c r="A194" s="304" t="s">
        <v>650</v>
      </c>
      <c r="B194" s="279">
        <f>'MI Claims'!C12+'MI Claims'!C15</f>
        <v>0</v>
      </c>
    </row>
    <row r="195" spans="1:7">
      <c r="A195" s="304" t="s">
        <v>651</v>
      </c>
      <c r="B195" s="279">
        <f>'MI Claims'!C16</f>
        <v>0</v>
      </c>
    </row>
    <row r="196" spans="1:7">
      <c r="A196" s="304" t="s">
        <v>652</v>
      </c>
      <c r="B196" s="279">
        <f>'MI Claims'!C17</f>
        <v>0</v>
      </c>
      <c r="C196" s="279">
        <f>B192-B193-B194-B195</f>
        <v>0</v>
      </c>
      <c r="D196" s="279" t="b">
        <f>C196=C196</f>
        <v>1</v>
      </c>
    </row>
    <row r="197" spans="1:7" ht="51">
      <c r="A197" s="303" t="s">
        <v>654</v>
      </c>
      <c r="B197" s="17"/>
    </row>
    <row r="198" spans="1:7">
      <c r="A198" s="304" t="s">
        <v>655</v>
      </c>
      <c r="B198" s="279">
        <f>'MI Claims'!C19</f>
        <v>0</v>
      </c>
    </row>
    <row r="199" spans="1:7">
      <c r="A199" s="304" t="s">
        <v>656</v>
      </c>
      <c r="B199" s="279">
        <f>'MI Claims'!C20</f>
        <v>0</v>
      </c>
    </row>
    <row r="200" spans="1:7">
      <c r="A200" s="304" t="s">
        <v>657</v>
      </c>
      <c r="B200" s="279">
        <f>'MI Claims'!C21</f>
        <v>0</v>
      </c>
    </row>
    <row r="201" spans="1:7">
      <c r="A201" s="304" t="s">
        <v>658</v>
      </c>
      <c r="B201" s="279">
        <f>'MI Claims'!C22</f>
        <v>0</v>
      </c>
      <c r="D201" t="b">
        <f>SUM(B198:B201)=B196</f>
        <v>1</v>
      </c>
    </row>
    <row r="203" spans="1:7">
      <c r="A203" s="549" t="s">
        <v>661</v>
      </c>
      <c r="B203" s="549"/>
      <c r="C203" s="549"/>
      <c r="D203" s="549"/>
      <c r="E203" s="549"/>
      <c r="F203" s="549"/>
      <c r="G203" s="549"/>
    </row>
    <row r="205" spans="1:7">
      <c r="A205" s="554" t="s">
        <v>621</v>
      </c>
    </row>
    <row r="206" spans="1:7">
      <c r="A206" s="555"/>
    </row>
    <row r="207" spans="1:7" ht="25.5">
      <c r="A207" s="303" t="s">
        <v>647</v>
      </c>
      <c r="B207" s="306" t="s">
        <v>570</v>
      </c>
    </row>
    <row r="208" spans="1:7">
      <c r="A208" s="304" t="s">
        <v>648</v>
      </c>
      <c r="B208" s="274">
        <f>'MI Claims'!E28</f>
        <v>0</v>
      </c>
    </row>
    <row r="209" spans="1:4">
      <c r="A209" s="304" t="s">
        <v>608</v>
      </c>
      <c r="B209" s="274">
        <f>'MI Claims'!E29</f>
        <v>0</v>
      </c>
    </row>
    <row r="210" spans="1:4">
      <c r="A210" s="304" t="s">
        <v>373</v>
      </c>
      <c r="B210" s="274">
        <f>B208+B209</f>
        <v>0</v>
      </c>
    </row>
    <row r="211" spans="1:4">
      <c r="A211" s="304" t="s">
        <v>649</v>
      </c>
      <c r="B211" s="274">
        <f>'MI Claims'!E32</f>
        <v>0</v>
      </c>
    </row>
    <row r="212" spans="1:4">
      <c r="A212" s="304" t="s">
        <v>650</v>
      </c>
      <c r="B212" s="274">
        <f>'MI Claims'!E33+'MI Claims'!E36</f>
        <v>0</v>
      </c>
    </row>
    <row r="213" spans="1:4">
      <c r="A213" s="304" t="s">
        <v>651</v>
      </c>
      <c r="B213" s="274">
        <f>'MI Claims'!E37</f>
        <v>0</v>
      </c>
    </row>
    <row r="214" spans="1:4">
      <c r="A214" s="304" t="s">
        <v>652</v>
      </c>
      <c r="B214" s="274">
        <f>'MI Claims'!E38</f>
        <v>0</v>
      </c>
      <c r="C214" s="274">
        <f>B210-B211-B212-B213</f>
        <v>0</v>
      </c>
      <c r="D214" s="17" t="b">
        <f>C214=C214</f>
        <v>1</v>
      </c>
    </row>
    <row r="215" spans="1:4">
      <c r="A215" s="305" t="s">
        <v>659</v>
      </c>
      <c r="B215" s="17"/>
    </row>
    <row r="216" spans="1:4">
      <c r="A216" s="304" t="s">
        <v>648</v>
      </c>
      <c r="B216" s="274">
        <f>'MI Claims'!D28</f>
        <v>0</v>
      </c>
    </row>
    <row r="217" spans="1:4">
      <c r="A217" s="304" t="s">
        <v>608</v>
      </c>
      <c r="B217" s="274">
        <f>'MI Claims'!D29</f>
        <v>0</v>
      </c>
    </row>
    <row r="218" spans="1:4">
      <c r="A218" s="304" t="s">
        <v>373</v>
      </c>
      <c r="B218" s="274">
        <f>SUM(B216:B217)</f>
        <v>0</v>
      </c>
    </row>
    <row r="219" spans="1:4">
      <c r="A219" s="304" t="s">
        <v>649</v>
      </c>
      <c r="B219" s="274">
        <f>'MI Claims'!D32</f>
        <v>0</v>
      </c>
    </row>
    <row r="220" spans="1:4">
      <c r="A220" s="304" t="s">
        <v>650</v>
      </c>
      <c r="B220" s="274">
        <f>'MI Claims'!D33+'MI Claims'!D36</f>
        <v>0</v>
      </c>
    </row>
    <row r="221" spans="1:4">
      <c r="A221" s="304" t="s">
        <v>651</v>
      </c>
      <c r="B221" s="274">
        <f>'MI Claims'!D37</f>
        <v>0</v>
      </c>
    </row>
    <row r="222" spans="1:4">
      <c r="A222" s="304" t="s">
        <v>652</v>
      </c>
      <c r="B222" s="274">
        <f>'MI Claims'!D38</f>
        <v>0</v>
      </c>
      <c r="C222" s="274">
        <f>B218-B219-B220-B221</f>
        <v>0</v>
      </c>
      <c r="D222" s="17" t="b">
        <f>C222=B222</f>
        <v>1</v>
      </c>
    </row>
    <row r="223" spans="1:4" ht="51">
      <c r="A223" s="303" t="s">
        <v>660</v>
      </c>
      <c r="B223" s="17"/>
    </row>
    <row r="224" spans="1:4">
      <c r="A224" s="304" t="s">
        <v>655</v>
      </c>
      <c r="B224" s="279">
        <f>'MI Claims'!D40</f>
        <v>0</v>
      </c>
    </row>
    <row r="225" spans="1:8">
      <c r="A225" s="304" t="s">
        <v>656</v>
      </c>
      <c r="B225" s="279">
        <f>'MI Claims'!D41</f>
        <v>0</v>
      </c>
    </row>
    <row r="226" spans="1:8">
      <c r="A226" s="304" t="s">
        <v>657</v>
      </c>
      <c r="B226" s="307">
        <f>'MI Claims'!D42</f>
        <v>0</v>
      </c>
    </row>
    <row r="227" spans="1:8">
      <c r="A227" s="304" t="s">
        <v>658</v>
      </c>
      <c r="B227" s="279">
        <f>'MI Claims'!D43</f>
        <v>0</v>
      </c>
      <c r="C227" s="17"/>
      <c r="D227" s="17" t="b">
        <f>SUM(B224:B227)=B222</f>
        <v>1</v>
      </c>
    </row>
    <row r="229" spans="1:8">
      <c r="A229" s="549" t="s">
        <v>662</v>
      </c>
      <c r="B229" s="549"/>
      <c r="C229" s="549"/>
      <c r="D229" s="549"/>
      <c r="E229" s="549"/>
      <c r="F229" s="549"/>
      <c r="G229" s="549"/>
      <c r="H229" s="549"/>
    </row>
    <row r="231" spans="1:8">
      <c r="A231" s="308" t="s">
        <v>621</v>
      </c>
      <c r="B231" s="306" t="s">
        <v>570</v>
      </c>
    </row>
    <row r="232" spans="1:8" ht="38.25">
      <c r="A232" s="309" t="s">
        <v>663</v>
      </c>
      <c r="B232" s="17"/>
    </row>
    <row r="233" spans="1:8">
      <c r="A233" s="310" t="s">
        <v>664</v>
      </c>
      <c r="B233" s="274">
        <f>'Details of MI Claims'!E7</f>
        <v>0</v>
      </c>
    </row>
    <row r="234" spans="1:8">
      <c r="A234" s="310" t="s">
        <v>665</v>
      </c>
      <c r="B234" s="274">
        <f>'Details of MI Claims'!E8</f>
        <v>0</v>
      </c>
    </row>
    <row r="235" spans="1:8">
      <c r="A235" s="310" t="s">
        <v>656</v>
      </c>
      <c r="B235" s="274">
        <f>'Details of MI Claims'!E9</f>
        <v>0</v>
      </c>
    </row>
    <row r="236" spans="1:8">
      <c r="A236" s="310" t="s">
        <v>657</v>
      </c>
      <c r="B236" s="274">
        <f>'Details of MI Claims'!E10</f>
        <v>0</v>
      </c>
    </row>
    <row r="237" spans="1:8">
      <c r="A237" s="311" t="s">
        <v>658</v>
      </c>
      <c r="B237" s="274">
        <f>'Details of MI Claims'!E11</f>
        <v>0</v>
      </c>
    </row>
    <row r="238" spans="1:8">
      <c r="A238" s="312" t="s">
        <v>631</v>
      </c>
      <c r="B238" s="274">
        <f>'Details of MI Claims'!E12</f>
        <v>0</v>
      </c>
      <c r="C238" s="274">
        <f>SUM(B233:B237)</f>
        <v>0</v>
      </c>
      <c r="D238" s="17" t="b">
        <f>C238=C238</f>
        <v>1</v>
      </c>
    </row>
    <row r="239" spans="1:8" ht="25.5">
      <c r="A239" s="309" t="s">
        <v>666</v>
      </c>
      <c r="B239" s="17"/>
    </row>
    <row r="240" spans="1:8">
      <c r="A240" s="310" t="s">
        <v>664</v>
      </c>
      <c r="B240" s="279">
        <f>'Details of MI Claims'!C7</f>
        <v>0</v>
      </c>
    </row>
    <row r="241" spans="1:8">
      <c r="A241" s="310" t="s">
        <v>665</v>
      </c>
      <c r="B241" s="279">
        <f>'Details of MI Claims'!C8</f>
        <v>0</v>
      </c>
    </row>
    <row r="242" spans="1:8">
      <c r="A242" s="310" t="s">
        <v>656</v>
      </c>
      <c r="B242" s="279">
        <f>'Details of MI Claims'!C9</f>
        <v>0</v>
      </c>
    </row>
    <row r="243" spans="1:8">
      <c r="A243" s="310" t="s">
        <v>657</v>
      </c>
      <c r="B243" s="279">
        <f>'Details of MI Claims'!C10</f>
        <v>0</v>
      </c>
    </row>
    <row r="244" spans="1:8">
      <c r="A244" s="311" t="s">
        <v>658</v>
      </c>
      <c r="B244" s="279">
        <f>'Details of MI Claims'!C11</f>
        <v>0</v>
      </c>
    </row>
    <row r="245" spans="1:8">
      <c r="A245" s="312" t="s">
        <v>631</v>
      </c>
      <c r="B245" s="279">
        <f>'Details of MI Claims'!C12</f>
        <v>0</v>
      </c>
      <c r="C245" s="279">
        <f>SUM(B240:B244)</f>
        <v>0</v>
      </c>
      <c r="D245" s="17" t="b">
        <f>C245=C245</f>
        <v>1</v>
      </c>
    </row>
    <row r="247" spans="1:8">
      <c r="A247" s="549" t="s">
        <v>668</v>
      </c>
      <c r="B247" s="549"/>
      <c r="C247" s="549"/>
      <c r="D247" s="549"/>
      <c r="E247" s="549"/>
      <c r="F247" s="549"/>
      <c r="G247" s="549"/>
      <c r="H247" s="549"/>
    </row>
    <row r="249" spans="1:8">
      <c r="A249" s="308" t="s">
        <v>621</v>
      </c>
      <c r="B249" s="306" t="s">
        <v>570</v>
      </c>
    </row>
    <row r="250" spans="1:8" ht="38.25">
      <c r="A250" s="309" t="s">
        <v>663</v>
      </c>
      <c r="B250" s="17"/>
    </row>
    <row r="251" spans="1:8">
      <c r="A251" s="310" t="s">
        <v>664</v>
      </c>
      <c r="B251" s="274">
        <f>'Details of MI Claims'!E15</f>
        <v>0</v>
      </c>
    </row>
    <row r="252" spans="1:8">
      <c r="A252" s="310" t="s">
        <v>665</v>
      </c>
      <c r="B252" s="274">
        <f>'Details of MI Claims'!E16</f>
        <v>0</v>
      </c>
    </row>
    <row r="253" spans="1:8">
      <c r="A253" s="310" t="s">
        <v>656</v>
      </c>
      <c r="B253" s="274">
        <f>'Details of MI Claims'!E17</f>
        <v>0</v>
      </c>
    </row>
    <row r="254" spans="1:8">
      <c r="A254" s="310" t="s">
        <v>657</v>
      </c>
      <c r="B254" s="274">
        <f>'Details of MI Claims'!E18</f>
        <v>0</v>
      </c>
    </row>
    <row r="255" spans="1:8">
      <c r="A255" s="311" t="s">
        <v>658</v>
      </c>
      <c r="B255" s="274">
        <f>'Details of MI Claims'!E19</f>
        <v>0</v>
      </c>
    </row>
    <row r="256" spans="1:8">
      <c r="A256" s="312" t="s">
        <v>631</v>
      </c>
      <c r="B256" s="274">
        <f>'Details of MI Claims'!E20</f>
        <v>0</v>
      </c>
      <c r="C256" s="274">
        <f>SUM(B251:B255)</f>
        <v>0</v>
      </c>
      <c r="D256" s="17" t="b">
        <f>C256=B256</f>
        <v>1</v>
      </c>
    </row>
    <row r="257" spans="1:8" ht="25.5">
      <c r="A257" s="309" t="s">
        <v>667</v>
      </c>
      <c r="B257" s="17"/>
    </row>
    <row r="258" spans="1:8">
      <c r="A258" s="310" t="s">
        <v>664</v>
      </c>
      <c r="B258" s="279">
        <f>'Details of MI Claims'!D15</f>
        <v>0</v>
      </c>
    </row>
    <row r="259" spans="1:8">
      <c r="A259" s="310" t="s">
        <v>665</v>
      </c>
      <c r="B259" s="279">
        <f>'Details of MI Claims'!D16</f>
        <v>0</v>
      </c>
    </row>
    <row r="260" spans="1:8">
      <c r="A260" s="310" t="s">
        <v>656</v>
      </c>
      <c r="B260" s="279">
        <f>'Details of MI Claims'!D17</f>
        <v>0</v>
      </c>
    </row>
    <row r="261" spans="1:8">
      <c r="A261" s="310" t="s">
        <v>657</v>
      </c>
      <c r="B261" s="279">
        <f>'Details of MI Claims'!D18</f>
        <v>0</v>
      </c>
    </row>
    <row r="262" spans="1:8">
      <c r="A262" s="311" t="s">
        <v>658</v>
      </c>
      <c r="B262" s="279">
        <f>'Details of MI Claims'!D19</f>
        <v>0</v>
      </c>
    </row>
    <row r="263" spans="1:8">
      <c r="A263" s="312" t="s">
        <v>631</v>
      </c>
      <c r="B263" s="279">
        <f>'Details of MI Claims'!D20</f>
        <v>0</v>
      </c>
      <c r="C263" s="279">
        <f>SUM(B258:B262)</f>
        <v>0</v>
      </c>
      <c r="D263" s="17" t="b">
        <f>C263=B263</f>
        <v>1</v>
      </c>
    </row>
    <row r="265" spans="1:8">
      <c r="A265" s="549" t="s">
        <v>669</v>
      </c>
      <c r="B265" s="549"/>
      <c r="C265" s="549"/>
      <c r="D265" s="549"/>
      <c r="E265" s="549"/>
      <c r="F265" s="549"/>
      <c r="G265" s="549"/>
      <c r="H265" s="549"/>
    </row>
    <row r="267" spans="1:8" ht="30">
      <c r="A267" s="17"/>
      <c r="B267" s="313" t="s">
        <v>670</v>
      </c>
      <c r="C267" s="313" t="s">
        <v>671</v>
      </c>
    </row>
    <row r="268" spans="1:8">
      <c r="A268" s="17">
        <f>'General Info'!B1</f>
        <v>0</v>
      </c>
      <c r="B268" s="274">
        <f>'Rural-Social'!D11</f>
        <v>0</v>
      </c>
      <c r="C268" s="274">
        <f>'Rural-Social'!C18</f>
        <v>0</v>
      </c>
    </row>
    <row r="270" spans="1:8">
      <c r="A270" s="549" t="s">
        <v>672</v>
      </c>
      <c r="B270" s="549"/>
      <c r="C270" s="549"/>
      <c r="D270" s="549"/>
      <c r="E270" s="549"/>
      <c r="F270" s="549"/>
      <c r="G270" s="549"/>
      <c r="H270" s="549"/>
    </row>
    <row r="271" spans="1:8">
      <c r="B271" s="302" t="s">
        <v>673</v>
      </c>
    </row>
    <row r="272" spans="1:8">
      <c r="A272">
        <f>'General Info'!B1</f>
        <v>0</v>
      </c>
      <c r="B272" s="314">
        <f>'Agency Stats Statewise'!F547</f>
        <v>0</v>
      </c>
    </row>
    <row r="274" spans="1:14">
      <c r="A274" s="549" t="s">
        <v>674</v>
      </c>
      <c r="B274" s="549"/>
      <c r="C274" s="549"/>
      <c r="D274" s="549"/>
      <c r="E274" s="549"/>
      <c r="F274" s="549"/>
      <c r="G274" s="549"/>
      <c r="H274" s="549"/>
    </row>
    <row r="275" spans="1:14">
      <c r="B275" s="302" t="s">
        <v>673</v>
      </c>
    </row>
    <row r="276" spans="1:14">
      <c r="A276">
        <f>'General Info'!B1</f>
        <v>0</v>
      </c>
      <c r="B276" s="314">
        <f>'Agency Stats Statewise'!F551</f>
        <v>0</v>
      </c>
      <c r="M276" s="551"/>
      <c r="N276" s="551"/>
    </row>
    <row r="278" spans="1:14">
      <c r="A278" s="549" t="s">
        <v>675</v>
      </c>
      <c r="B278" s="549"/>
      <c r="C278" s="549"/>
      <c r="D278" s="549"/>
      <c r="E278" s="549"/>
      <c r="F278" s="549"/>
      <c r="G278" s="549"/>
      <c r="H278" s="549"/>
    </row>
    <row r="279" spans="1:14">
      <c r="B279" s="302" t="s">
        <v>673</v>
      </c>
    </row>
    <row r="280" spans="1:14">
      <c r="A280">
        <f>'General Info'!B1</f>
        <v>0</v>
      </c>
      <c r="B280" s="314">
        <f>'Agency Stats Statewise'!F555</f>
        <v>0</v>
      </c>
    </row>
    <row r="282" spans="1:14">
      <c r="A282" s="549" t="s">
        <v>676</v>
      </c>
      <c r="B282" s="549"/>
      <c r="C282" s="549"/>
      <c r="D282" s="549"/>
      <c r="E282" s="549"/>
      <c r="F282" s="549"/>
      <c r="G282" s="549"/>
      <c r="H282" s="549"/>
    </row>
    <row r="283" spans="1:14">
      <c r="B283" t="s">
        <v>677</v>
      </c>
      <c r="C283" t="s">
        <v>678</v>
      </c>
    </row>
    <row r="284" spans="1:14">
      <c r="A284">
        <f>'General Info'!B1</f>
        <v>0</v>
      </c>
      <c r="B284" t="e">
        <f>Channelwise!C7/'Agency Stats Statewise'!F547</f>
        <v>#DIV/0!</v>
      </c>
      <c r="C284" t="e">
        <f>Channelwise!C8/'Agency Stats Statewise'!F551</f>
        <v>#DIV/0!</v>
      </c>
    </row>
    <row r="286" spans="1:14">
      <c r="A286" s="549" t="s">
        <v>679</v>
      </c>
      <c r="B286" s="549"/>
      <c r="C286" s="549"/>
      <c r="D286" s="549"/>
      <c r="E286" s="549"/>
      <c r="F286" s="549"/>
      <c r="G286" s="549"/>
      <c r="H286" s="549"/>
    </row>
    <row r="287" spans="1:14">
      <c r="B287" t="s">
        <v>677</v>
      </c>
      <c r="C287" t="s">
        <v>678</v>
      </c>
    </row>
    <row r="288" spans="1:14">
      <c r="A288">
        <f>'General Info'!B1</f>
        <v>0</v>
      </c>
      <c r="B288" t="e">
        <f>Channelwise!E7*10000000/'Agency Stats Statewise'!F547</f>
        <v>#DIV/0!</v>
      </c>
      <c r="C288" t="e">
        <f>Channelwise!E8*10000000/'Agency Stats Statewise'!F551</f>
        <v>#DIV/0!</v>
      </c>
    </row>
    <row r="290" spans="1:8">
      <c r="A290" s="549" t="s">
        <v>680</v>
      </c>
      <c r="B290" s="549"/>
      <c r="C290" s="549"/>
      <c r="D290" s="549"/>
      <c r="E290" s="549"/>
      <c r="F290" s="549"/>
      <c r="G290" s="549"/>
      <c r="H290" s="549"/>
    </row>
    <row r="291" spans="1:8">
      <c r="B291" t="s">
        <v>677</v>
      </c>
      <c r="C291" t="s">
        <v>678</v>
      </c>
    </row>
    <row r="292" spans="1:8">
      <c r="A292">
        <f>'General Info'!B1</f>
        <v>0</v>
      </c>
      <c r="B292" t="e">
        <f>Channelwise!E7*10000000/Channelwise!C7</f>
        <v>#DIV/0!</v>
      </c>
      <c r="C292" t="e">
        <f>Channelwise!E8*10000000/Channelwise!C8</f>
        <v>#DIV/0!</v>
      </c>
    </row>
    <row r="294" spans="1:8">
      <c r="A294" s="549" t="s">
        <v>681</v>
      </c>
      <c r="B294" s="549"/>
      <c r="C294" s="549"/>
      <c r="D294" s="549"/>
      <c r="E294" s="549"/>
      <c r="F294" s="549"/>
      <c r="G294" s="549"/>
      <c r="H294" s="549"/>
    </row>
    <row r="296" spans="1:8" ht="15" customHeight="1">
      <c r="A296" s="320" t="s">
        <v>392</v>
      </c>
      <c r="B296" s="320" t="s">
        <v>63</v>
      </c>
      <c r="C296" s="11" t="s">
        <v>570</v>
      </c>
    </row>
    <row r="297" spans="1:8" ht="15.75">
      <c r="A297" s="315">
        <v>1</v>
      </c>
      <c r="B297" s="316" t="s">
        <v>407</v>
      </c>
      <c r="C297" s="279">
        <f>'Agency Stats Statewise'!$F$7</f>
        <v>0</v>
      </c>
    </row>
    <row r="298" spans="1:8" ht="15.75">
      <c r="A298" s="315">
        <v>2</v>
      </c>
      <c r="B298" s="316" t="s">
        <v>415</v>
      </c>
      <c r="C298" s="279">
        <f>'Agency Stats Statewise'!$F$22</f>
        <v>0</v>
      </c>
    </row>
    <row r="299" spans="1:8" ht="15.75">
      <c r="A299" s="315">
        <v>3</v>
      </c>
      <c r="B299" s="316" t="s">
        <v>416</v>
      </c>
      <c r="C299" s="279">
        <f>'Agency Stats Statewise'!$F$37</f>
        <v>0</v>
      </c>
    </row>
    <row r="300" spans="1:8" ht="15.75">
      <c r="A300" s="315">
        <v>4</v>
      </c>
      <c r="B300" s="316" t="s">
        <v>417</v>
      </c>
      <c r="C300" s="279">
        <f>'Agency Stats Statewise'!$F$52</f>
        <v>0</v>
      </c>
    </row>
    <row r="301" spans="1:8" ht="15.75">
      <c r="A301" s="315">
        <v>5</v>
      </c>
      <c r="B301" s="316" t="s">
        <v>418</v>
      </c>
      <c r="C301" s="279">
        <f>'Agency Stats Statewise'!$F$67</f>
        <v>0</v>
      </c>
    </row>
    <row r="302" spans="1:8" ht="15.75">
      <c r="A302" s="315">
        <v>6</v>
      </c>
      <c r="B302" s="316" t="s">
        <v>419</v>
      </c>
      <c r="C302" s="279">
        <f>'Agency Stats Statewise'!$F$82</f>
        <v>0</v>
      </c>
    </row>
    <row r="303" spans="1:8" ht="15.75">
      <c r="A303" s="315">
        <v>7</v>
      </c>
      <c r="B303" s="316" t="s">
        <v>420</v>
      </c>
      <c r="C303" s="279">
        <f>'Agency Stats Statewise'!$F$97</f>
        <v>0</v>
      </c>
    </row>
    <row r="304" spans="1:8" ht="15.75">
      <c r="A304" s="315">
        <v>8</v>
      </c>
      <c r="B304" s="316" t="s">
        <v>421</v>
      </c>
      <c r="C304" s="279">
        <f>'Agency Stats Statewise'!$F$112</f>
        <v>0</v>
      </c>
    </row>
    <row r="305" spans="1:3" ht="15.75">
      <c r="A305" s="315">
        <v>9</v>
      </c>
      <c r="B305" s="316" t="s">
        <v>422</v>
      </c>
      <c r="C305" s="279">
        <f>'Agency Stats Statewise'!$F$127</f>
        <v>0</v>
      </c>
    </row>
    <row r="306" spans="1:3" ht="15.75">
      <c r="A306" s="315">
        <v>10</v>
      </c>
      <c r="B306" s="316" t="s">
        <v>423</v>
      </c>
      <c r="C306" s="279">
        <f>'Agency Stats Statewise'!$F$142</f>
        <v>0</v>
      </c>
    </row>
    <row r="307" spans="1:3" ht="15.75">
      <c r="A307" s="315">
        <v>11</v>
      </c>
      <c r="B307" s="316" t="s">
        <v>424</v>
      </c>
      <c r="C307" s="279">
        <f>'Agency Stats Statewise'!$F$157</f>
        <v>0</v>
      </c>
    </row>
    <row r="308" spans="1:3" ht="15.75">
      <c r="A308" s="315">
        <v>12</v>
      </c>
      <c r="B308" s="316" t="s">
        <v>425</v>
      </c>
      <c r="C308" s="279">
        <f>'Agency Stats Statewise'!$F$172</f>
        <v>0</v>
      </c>
    </row>
    <row r="309" spans="1:3" ht="15.75">
      <c r="A309" s="315">
        <v>13</v>
      </c>
      <c r="B309" s="316" t="s">
        <v>426</v>
      </c>
      <c r="C309" s="279">
        <f>'Agency Stats Statewise'!$F$187</f>
        <v>0</v>
      </c>
    </row>
    <row r="310" spans="1:3" ht="15.75">
      <c r="A310" s="315">
        <v>14</v>
      </c>
      <c r="B310" s="316" t="s">
        <v>427</v>
      </c>
      <c r="C310" s="279">
        <f>'Agency Stats Statewise'!$F$202</f>
        <v>0</v>
      </c>
    </row>
    <row r="311" spans="1:3" ht="15.75">
      <c r="A311" s="315">
        <v>15</v>
      </c>
      <c r="B311" s="316" t="s">
        <v>428</v>
      </c>
      <c r="C311" s="279">
        <f>'Agency Stats Statewise'!$F$217</f>
        <v>0</v>
      </c>
    </row>
    <row r="312" spans="1:3" ht="15.75">
      <c r="A312" s="315">
        <v>16</v>
      </c>
      <c r="B312" s="316" t="s">
        <v>429</v>
      </c>
      <c r="C312" s="279">
        <f>'Agency Stats Statewise'!$F$232</f>
        <v>0</v>
      </c>
    </row>
    <row r="313" spans="1:3" ht="15.75">
      <c r="A313" s="315">
        <v>17</v>
      </c>
      <c r="B313" s="316" t="s">
        <v>430</v>
      </c>
      <c r="C313" s="279">
        <f>'Agency Stats Statewise'!$F$247</f>
        <v>0</v>
      </c>
    </row>
    <row r="314" spans="1:3" ht="15.75">
      <c r="A314" s="315">
        <v>18</v>
      </c>
      <c r="B314" s="316" t="s">
        <v>431</v>
      </c>
      <c r="C314" s="279">
        <f>'Agency Stats Statewise'!$F$262</f>
        <v>0</v>
      </c>
    </row>
    <row r="315" spans="1:3" ht="15.75">
      <c r="A315" s="315">
        <v>19</v>
      </c>
      <c r="B315" s="316" t="s">
        <v>432</v>
      </c>
      <c r="C315" s="279">
        <f>'Agency Stats Statewise'!$F$277</f>
        <v>0</v>
      </c>
    </row>
    <row r="316" spans="1:3" ht="15.75">
      <c r="A316" s="315">
        <v>20</v>
      </c>
      <c r="B316" s="316" t="s">
        <v>682</v>
      </c>
      <c r="C316" s="279">
        <f>'Agency Stats Statewise'!$F$292</f>
        <v>0</v>
      </c>
    </row>
    <row r="317" spans="1:3" ht="15.75">
      <c r="A317" s="315">
        <v>21</v>
      </c>
      <c r="B317" s="316" t="s">
        <v>434</v>
      </c>
      <c r="C317" s="279">
        <f>'Agency Stats Statewise'!$F$307</f>
        <v>0</v>
      </c>
    </row>
    <row r="318" spans="1:3" ht="15.75">
      <c r="A318" s="315">
        <v>22</v>
      </c>
      <c r="B318" s="316" t="s">
        <v>435</v>
      </c>
      <c r="C318" s="279">
        <f>'Agency Stats Statewise'!$F$322</f>
        <v>0</v>
      </c>
    </row>
    <row r="319" spans="1:3" ht="15.75">
      <c r="A319" s="315">
        <v>23</v>
      </c>
      <c r="B319" s="316" t="s">
        <v>436</v>
      </c>
      <c r="C319" s="279">
        <f>'Agency Stats Statewise'!$F$337</f>
        <v>0</v>
      </c>
    </row>
    <row r="320" spans="1:3" ht="15.75">
      <c r="A320" s="315">
        <v>24</v>
      </c>
      <c r="B320" s="316" t="s">
        <v>437</v>
      </c>
      <c r="C320" s="279">
        <f>'Agency Stats Statewise'!$F$352</f>
        <v>0</v>
      </c>
    </row>
    <row r="321" spans="1:8" ht="15.75">
      <c r="A321" s="315">
        <v>25</v>
      </c>
      <c r="B321" s="316" t="s">
        <v>438</v>
      </c>
      <c r="C321" s="279">
        <f>'Agency Stats Statewise'!$F$367</f>
        <v>0</v>
      </c>
    </row>
    <row r="322" spans="1:8" ht="15.75">
      <c r="A322" s="315">
        <v>26</v>
      </c>
      <c r="B322" s="316" t="s">
        <v>439</v>
      </c>
      <c r="C322" s="279">
        <f>'Agency Stats Statewise'!$F$382</f>
        <v>0</v>
      </c>
    </row>
    <row r="323" spans="1:8" ht="15.75">
      <c r="A323" s="315">
        <v>27</v>
      </c>
      <c r="B323" s="316" t="s">
        <v>683</v>
      </c>
      <c r="C323" s="279">
        <f>'Agency Stats Statewise'!$F$397</f>
        <v>0</v>
      </c>
    </row>
    <row r="324" spans="1:8" ht="15.75">
      <c r="A324" s="315">
        <v>28</v>
      </c>
      <c r="B324" s="316" t="s">
        <v>441</v>
      </c>
      <c r="C324" s="279">
        <f>'Agency Stats Statewise'!$F$412</f>
        <v>0</v>
      </c>
    </row>
    <row r="325" spans="1:8" ht="15.75">
      <c r="A325" s="315">
        <v>29</v>
      </c>
      <c r="B325" s="316" t="s">
        <v>442</v>
      </c>
      <c r="C325" s="279">
        <f>'Agency Stats Statewise'!$F$427</f>
        <v>0</v>
      </c>
    </row>
    <row r="326" spans="1:8" ht="15.75">
      <c r="A326" s="315">
        <v>30</v>
      </c>
      <c r="B326" s="316" t="s">
        <v>684</v>
      </c>
      <c r="C326" s="279">
        <f>'Agency Stats Statewise'!$F$442</f>
        <v>0</v>
      </c>
    </row>
    <row r="327" spans="1:8" ht="15.75">
      <c r="A327" s="315">
        <v>31</v>
      </c>
      <c r="B327" s="316" t="s">
        <v>444</v>
      </c>
      <c r="C327" s="279">
        <f>'Agency Stats Statewise'!$F$457</f>
        <v>0</v>
      </c>
    </row>
    <row r="328" spans="1:8" ht="30">
      <c r="A328" s="315">
        <v>32</v>
      </c>
      <c r="B328" s="317" t="s">
        <v>685</v>
      </c>
      <c r="C328" s="279">
        <f>'Agency Stats Statewise'!$F$472</f>
        <v>0</v>
      </c>
    </row>
    <row r="329" spans="1:8" ht="15.75">
      <c r="A329" s="315">
        <v>33</v>
      </c>
      <c r="B329" s="316" t="s">
        <v>445</v>
      </c>
      <c r="C329" s="279">
        <f>'Agency Stats Statewise'!$F$487</f>
        <v>0</v>
      </c>
    </row>
    <row r="330" spans="1:8" ht="15.75">
      <c r="A330" s="315">
        <v>34</v>
      </c>
      <c r="B330" s="316" t="s">
        <v>446</v>
      </c>
      <c r="C330" s="279">
        <f>'Agency Stats Statewise'!$F$502</f>
        <v>0</v>
      </c>
    </row>
    <row r="331" spans="1:8" ht="15.75">
      <c r="A331" s="315">
        <v>35</v>
      </c>
      <c r="B331" s="316" t="s">
        <v>447</v>
      </c>
      <c r="C331" s="279">
        <f>'Agency Stats Statewise'!$F$517</f>
        <v>0</v>
      </c>
    </row>
    <row r="332" spans="1:8" ht="15.75">
      <c r="A332" s="315">
        <v>36</v>
      </c>
      <c r="B332" s="316" t="s">
        <v>448</v>
      </c>
      <c r="C332" s="279">
        <f>'Agency Stats Statewise'!$F$532</f>
        <v>0</v>
      </c>
    </row>
    <row r="333" spans="1:8" ht="15.75">
      <c r="A333" s="318"/>
      <c r="B333" s="319" t="s">
        <v>79</v>
      </c>
      <c r="C333" s="279">
        <f>'Agency Stats Statewise'!F547</f>
        <v>0</v>
      </c>
      <c r="D333" s="277">
        <f>SUM(C297:C332)</f>
        <v>0</v>
      </c>
      <c r="E333" t="b">
        <f>D333=C333</f>
        <v>1</v>
      </c>
    </row>
    <row r="335" spans="1:8">
      <c r="A335" s="549" t="s">
        <v>697</v>
      </c>
      <c r="B335" s="549"/>
      <c r="C335" s="549"/>
      <c r="D335" s="549"/>
      <c r="E335" s="549"/>
      <c r="F335" s="549"/>
      <c r="G335" s="549"/>
      <c r="H335" s="549"/>
    </row>
    <row r="336" spans="1:8">
      <c r="B336" s="15">
        <f>'General Info'!B1</f>
        <v>0</v>
      </c>
    </row>
    <row r="337" spans="1:8">
      <c r="A337" s="321" t="s">
        <v>392</v>
      </c>
      <c r="B337" s="321" t="s">
        <v>126</v>
      </c>
      <c r="C337" s="17" t="s">
        <v>694</v>
      </c>
      <c r="D337" s="17" t="s">
        <v>695</v>
      </c>
    </row>
    <row r="338" spans="1:8">
      <c r="A338" s="322">
        <v>1</v>
      </c>
      <c r="B338" s="322" t="s">
        <v>17</v>
      </c>
      <c r="C338" s="279">
        <f>Channelwise!C7</f>
        <v>0</v>
      </c>
      <c r="D338" s="274">
        <f>Channelwise!E7</f>
        <v>0</v>
      </c>
    </row>
    <row r="339" spans="1:8">
      <c r="A339" s="322">
        <v>2</v>
      </c>
      <c r="B339" s="322" t="s">
        <v>686</v>
      </c>
      <c r="C339" s="279">
        <f>Channelwise!C9</f>
        <v>0</v>
      </c>
      <c r="D339" s="274">
        <f>Channelwise!E9</f>
        <v>0</v>
      </c>
    </row>
    <row r="340" spans="1:8">
      <c r="A340" s="322">
        <v>3</v>
      </c>
      <c r="B340" s="322" t="s">
        <v>687</v>
      </c>
      <c r="C340" s="279">
        <f>Channelwise!C10</f>
        <v>0</v>
      </c>
      <c r="D340" s="274">
        <f>Channelwise!E10</f>
        <v>0</v>
      </c>
    </row>
    <row r="341" spans="1:8">
      <c r="A341" s="322">
        <v>4</v>
      </c>
      <c r="B341" s="322" t="s">
        <v>21</v>
      </c>
      <c r="C341" s="279">
        <f>Channelwise!C11</f>
        <v>0</v>
      </c>
      <c r="D341" s="274">
        <f>Channelwise!E11</f>
        <v>0</v>
      </c>
    </row>
    <row r="342" spans="1:8">
      <c r="A342" s="322">
        <v>5</v>
      </c>
      <c r="B342" s="322" t="s">
        <v>688</v>
      </c>
      <c r="C342" s="279">
        <f>Channelwise!C12</f>
        <v>0</v>
      </c>
      <c r="D342" s="274">
        <f>Channelwise!E12</f>
        <v>0</v>
      </c>
    </row>
    <row r="343" spans="1:8">
      <c r="A343" s="322">
        <v>6</v>
      </c>
      <c r="B343" s="322" t="s">
        <v>689</v>
      </c>
      <c r="C343" s="279">
        <f>Channelwise!C13</f>
        <v>0</v>
      </c>
      <c r="D343" s="274">
        <f>Channelwise!E13</f>
        <v>0</v>
      </c>
    </row>
    <row r="344" spans="1:8" ht="15" customHeight="1">
      <c r="A344" s="322">
        <v>7</v>
      </c>
      <c r="B344" s="322" t="s">
        <v>690</v>
      </c>
      <c r="C344" s="279">
        <f>Channelwise!C14</f>
        <v>0</v>
      </c>
      <c r="D344" s="274">
        <f>Channelwise!E14</f>
        <v>0</v>
      </c>
    </row>
    <row r="345" spans="1:8">
      <c r="A345" s="322">
        <v>8</v>
      </c>
      <c r="B345" s="322" t="s">
        <v>691</v>
      </c>
      <c r="C345" s="279">
        <f>Channelwise!C15</f>
        <v>0</v>
      </c>
      <c r="D345" s="274">
        <f>Channelwise!E15</f>
        <v>0</v>
      </c>
    </row>
    <row r="346" spans="1:8">
      <c r="A346" s="322">
        <v>9</v>
      </c>
      <c r="B346" s="322" t="s">
        <v>26</v>
      </c>
      <c r="C346" s="279">
        <f>Channelwise!C16</f>
        <v>0</v>
      </c>
      <c r="D346" s="274">
        <f>Channelwise!E16</f>
        <v>0</v>
      </c>
    </row>
    <row r="347" spans="1:8">
      <c r="A347" s="322">
        <v>10</v>
      </c>
      <c r="B347" s="322" t="s">
        <v>692</v>
      </c>
      <c r="C347" s="279">
        <f>Channelwise!C17</f>
        <v>0</v>
      </c>
      <c r="D347" s="274">
        <f>Channelwise!E17</f>
        <v>0</v>
      </c>
    </row>
    <row r="348" spans="1:8">
      <c r="A348" s="322">
        <v>11</v>
      </c>
      <c r="B348" s="322" t="s">
        <v>693</v>
      </c>
      <c r="C348" s="279">
        <f>Channelwise!C18</f>
        <v>0</v>
      </c>
      <c r="D348" s="274">
        <f>Channelwise!E18</f>
        <v>0</v>
      </c>
    </row>
    <row r="349" spans="1:8">
      <c r="A349" s="322">
        <v>12</v>
      </c>
      <c r="B349" s="322" t="s">
        <v>29</v>
      </c>
      <c r="C349" s="279">
        <f>Channelwise!C19</f>
        <v>0</v>
      </c>
      <c r="D349" s="326">
        <f>Channelwise!E19</f>
        <v>0</v>
      </c>
    </row>
    <row r="350" spans="1:8" ht="15.75">
      <c r="A350" s="323"/>
      <c r="B350" s="323" t="s">
        <v>79</v>
      </c>
      <c r="C350" s="279">
        <f>Channelwise!C20</f>
        <v>0</v>
      </c>
      <c r="D350" s="274">
        <f>Channelwise!E20</f>
        <v>0</v>
      </c>
      <c r="E350" s="279">
        <f>SUM(C338:C349)</f>
        <v>0</v>
      </c>
      <c r="F350" s="274">
        <f>SUM(D338:D349)</f>
        <v>0</v>
      </c>
      <c r="G350" s="17" t="b">
        <f>F350=D350</f>
        <v>1</v>
      </c>
      <c r="H350" s="17" t="b">
        <f>E350=C350</f>
        <v>1</v>
      </c>
    </row>
    <row r="351" spans="1:8" ht="15.75">
      <c r="A351" s="324"/>
      <c r="B351" s="325" t="s">
        <v>452</v>
      </c>
      <c r="C351" s="279">
        <f>Channelwise!C21</f>
        <v>0</v>
      </c>
      <c r="D351" s="327">
        <f>Channelwise!E21</f>
        <v>0</v>
      </c>
    </row>
    <row r="353" spans="1:17">
      <c r="A353" s="549" t="s">
        <v>696</v>
      </c>
      <c r="B353" s="549"/>
      <c r="C353" s="549"/>
      <c r="D353" s="549"/>
      <c r="E353" s="549"/>
      <c r="F353" s="549"/>
      <c r="G353" s="549"/>
      <c r="H353" s="549"/>
      <c r="K353" s="550" t="s">
        <v>698</v>
      </c>
      <c r="L353" s="550"/>
      <c r="M353" s="550"/>
      <c r="N353" s="550"/>
      <c r="O353" s="550"/>
      <c r="P353" s="550"/>
      <c r="Q353" s="550"/>
    </row>
    <row r="355" spans="1:17">
      <c r="A355" s="549" t="s">
        <v>701</v>
      </c>
      <c r="B355" s="549"/>
      <c r="C355" s="549"/>
      <c r="D355" s="549"/>
      <c r="E355" s="549"/>
      <c r="F355" s="549"/>
      <c r="G355" s="549"/>
      <c r="H355" s="549"/>
    </row>
    <row r="356" spans="1:17">
      <c r="B356" s="15">
        <f>'General Info'!B1</f>
        <v>0</v>
      </c>
    </row>
    <row r="357" spans="1:17" ht="30">
      <c r="A357" s="321" t="s">
        <v>392</v>
      </c>
      <c r="B357" s="321" t="s">
        <v>126</v>
      </c>
      <c r="C357" s="17" t="s">
        <v>699</v>
      </c>
      <c r="D357" s="328" t="s">
        <v>700</v>
      </c>
      <c r="E357" s="17" t="s">
        <v>695</v>
      </c>
    </row>
    <row r="358" spans="1:17">
      <c r="A358" s="322">
        <v>1</v>
      </c>
      <c r="B358" s="322" t="s">
        <v>17</v>
      </c>
      <c r="C358" s="279">
        <f>Channelwise!C25</f>
        <v>0</v>
      </c>
      <c r="D358" s="274">
        <f>Channelwise!D25</f>
        <v>0</v>
      </c>
      <c r="E358" s="274">
        <f>Channelwise!E25</f>
        <v>0</v>
      </c>
    </row>
    <row r="359" spans="1:17">
      <c r="A359" s="322">
        <v>2</v>
      </c>
      <c r="B359" s="322" t="s">
        <v>686</v>
      </c>
      <c r="C359" s="279">
        <f>Channelwise!C27</f>
        <v>0</v>
      </c>
      <c r="D359" s="279">
        <f>Channelwise!D27</f>
        <v>0</v>
      </c>
      <c r="E359" s="279">
        <f>Channelwise!E27</f>
        <v>0</v>
      </c>
    </row>
    <row r="360" spans="1:17">
      <c r="A360" s="322">
        <v>3</v>
      </c>
      <c r="B360" s="322" t="s">
        <v>687</v>
      </c>
      <c r="C360" s="279">
        <f>Channelwise!C28</f>
        <v>0</v>
      </c>
      <c r="D360" s="279">
        <f>Channelwise!D28</f>
        <v>0</v>
      </c>
      <c r="E360" s="279">
        <f>Channelwise!E28</f>
        <v>0</v>
      </c>
    </row>
    <row r="361" spans="1:17">
      <c r="A361" s="322">
        <v>4</v>
      </c>
      <c r="B361" s="322" t="s">
        <v>21</v>
      </c>
      <c r="C361" s="279">
        <f>Channelwise!C29</f>
        <v>0</v>
      </c>
      <c r="D361" s="279">
        <f>Channelwise!D29</f>
        <v>0</v>
      </c>
      <c r="E361" s="279">
        <f>Channelwise!E29</f>
        <v>0</v>
      </c>
    </row>
    <row r="362" spans="1:17">
      <c r="A362" s="322">
        <v>5</v>
      </c>
      <c r="B362" s="322" t="s">
        <v>688</v>
      </c>
      <c r="C362" s="279">
        <f>Channelwise!C30</f>
        <v>0</v>
      </c>
      <c r="D362" s="279">
        <f>Channelwise!D30</f>
        <v>0</v>
      </c>
      <c r="E362" s="279">
        <f>Channelwise!E30</f>
        <v>0</v>
      </c>
    </row>
    <row r="363" spans="1:17">
      <c r="A363" s="322">
        <v>6</v>
      </c>
      <c r="B363" s="322" t="s">
        <v>689</v>
      </c>
      <c r="C363" s="279">
        <f>Channelwise!C31</f>
        <v>0</v>
      </c>
      <c r="D363" s="279">
        <f>Channelwise!D31</f>
        <v>0</v>
      </c>
      <c r="E363" s="279">
        <f>Channelwise!E31</f>
        <v>0</v>
      </c>
    </row>
    <row r="364" spans="1:17">
      <c r="A364" s="322">
        <v>7</v>
      </c>
      <c r="B364" s="322" t="s">
        <v>690</v>
      </c>
      <c r="C364" s="279">
        <f>Channelwise!C32</f>
        <v>0</v>
      </c>
      <c r="D364" s="279">
        <f>Channelwise!D32</f>
        <v>0</v>
      </c>
      <c r="E364" s="279">
        <f>Channelwise!E32</f>
        <v>0</v>
      </c>
    </row>
    <row r="365" spans="1:17">
      <c r="A365" s="322">
        <v>8</v>
      </c>
      <c r="B365" s="322" t="s">
        <v>691</v>
      </c>
      <c r="C365" s="279">
        <f>Channelwise!C33</f>
        <v>0</v>
      </c>
      <c r="D365" s="279">
        <f>Channelwise!D33</f>
        <v>0</v>
      </c>
      <c r="E365" s="279">
        <f>Channelwise!E33</f>
        <v>0</v>
      </c>
    </row>
    <row r="366" spans="1:17">
      <c r="A366" s="322">
        <v>9</v>
      </c>
      <c r="B366" s="322" t="s">
        <v>26</v>
      </c>
      <c r="C366" s="279">
        <f>Channelwise!C34</f>
        <v>0</v>
      </c>
      <c r="D366" s="279">
        <f>Channelwise!D34</f>
        <v>0</v>
      </c>
      <c r="E366" s="279">
        <f>Channelwise!E34</f>
        <v>0</v>
      </c>
    </row>
    <row r="367" spans="1:17">
      <c r="A367" s="322">
        <v>10</v>
      </c>
      <c r="B367" s="322" t="s">
        <v>692</v>
      </c>
      <c r="C367" s="279">
        <f>Channelwise!C35</f>
        <v>0</v>
      </c>
      <c r="D367" s="279">
        <f>Channelwise!D35</f>
        <v>0</v>
      </c>
      <c r="E367" s="279">
        <f>Channelwise!E35</f>
        <v>0</v>
      </c>
    </row>
    <row r="368" spans="1:17">
      <c r="A368" s="322">
        <v>11</v>
      </c>
      <c r="B368" s="322" t="s">
        <v>693</v>
      </c>
      <c r="C368" s="279">
        <f>Channelwise!C36</f>
        <v>0</v>
      </c>
      <c r="D368" s="279">
        <f>Channelwise!D36</f>
        <v>0</v>
      </c>
      <c r="E368" s="279">
        <f>Channelwise!E36</f>
        <v>0</v>
      </c>
    </row>
    <row r="369" spans="1:17">
      <c r="A369" s="322">
        <v>12</v>
      </c>
      <c r="B369" s="322" t="s">
        <v>29</v>
      </c>
      <c r="C369" s="279">
        <f>Channelwise!C37</f>
        <v>0</v>
      </c>
      <c r="D369" s="279">
        <f>Channelwise!D37</f>
        <v>0</v>
      </c>
      <c r="E369" s="279">
        <f>Channelwise!E37</f>
        <v>0</v>
      </c>
    </row>
    <row r="370" spans="1:17" ht="15.75">
      <c r="A370" s="323"/>
      <c r="B370" s="323" t="s">
        <v>79</v>
      </c>
      <c r="C370" s="279">
        <f>Channelwise!C38</f>
        <v>0</v>
      </c>
      <c r="D370" s="279">
        <f>Channelwise!D38</f>
        <v>0</v>
      </c>
      <c r="E370" s="279">
        <f>Channelwise!E38</f>
        <v>0</v>
      </c>
      <c r="F370" s="279">
        <f>SUM(C358:C369)</f>
        <v>0</v>
      </c>
      <c r="G370" s="279">
        <f>SUM(D358:D369)</f>
        <v>0</v>
      </c>
      <c r="H370" s="279">
        <f>SUM(E358:E369)</f>
        <v>0</v>
      </c>
      <c r="I370" t="b">
        <f>F370=C370</f>
        <v>1</v>
      </c>
      <c r="J370" t="b">
        <f>G370=D370</f>
        <v>1</v>
      </c>
      <c r="K370" t="b">
        <f>H370=E370</f>
        <v>1</v>
      </c>
    </row>
    <row r="371" spans="1:17" ht="15.75">
      <c r="A371" s="324"/>
      <c r="B371" s="325" t="s">
        <v>452</v>
      </c>
      <c r="C371" s="279">
        <f>Channelwise!C39</f>
        <v>0</v>
      </c>
      <c r="D371" s="279">
        <f>Channelwise!D39</f>
        <v>0</v>
      </c>
      <c r="E371" s="279">
        <f>Channelwise!E39</f>
        <v>0</v>
      </c>
    </row>
    <row r="373" spans="1:17">
      <c r="A373" s="549" t="s">
        <v>703</v>
      </c>
      <c r="B373" s="549"/>
      <c r="C373" s="549"/>
      <c r="D373" s="549"/>
      <c r="E373" s="549"/>
      <c r="F373" s="549"/>
      <c r="G373" s="549"/>
      <c r="H373" s="549"/>
      <c r="K373" s="550" t="s">
        <v>702</v>
      </c>
      <c r="L373" s="550"/>
      <c r="M373" s="550"/>
      <c r="N373" s="550"/>
      <c r="O373" s="550"/>
      <c r="P373" s="550"/>
      <c r="Q373" s="550"/>
    </row>
  </sheetData>
  <sheetProtection algorithmName="SHA-512" hashValue="WdZ0ZbWoqoByyGHghuF3Nzm+OpC4y6KbY41gHQF2QSsisaRQessY+ZaB3GzLAsCXAT3HUf4r8WxE5t54CKq4zA==" saltValue="ByxxxXXlR2J4JMk6TVMpKA==" spinCount="100000" sheet="1" objects="1" scenarios="1"/>
  <mergeCells count="112">
    <mergeCell ref="J167:R167"/>
    <mergeCell ref="J169:R169"/>
    <mergeCell ref="A171:H171"/>
    <mergeCell ref="A205:A206"/>
    <mergeCell ref="A229:H229"/>
    <mergeCell ref="A294:H294"/>
    <mergeCell ref="A278:H278"/>
    <mergeCell ref="U123:U124"/>
    <mergeCell ref="V123:V124"/>
    <mergeCell ref="A127:H127"/>
    <mergeCell ref="P123:P124"/>
    <mergeCell ref="Q123:Q124"/>
    <mergeCell ref="R123:R124"/>
    <mergeCell ref="S123:S124"/>
    <mergeCell ref="T123:T124"/>
    <mergeCell ref="K123:K124"/>
    <mergeCell ref="L123:L124"/>
    <mergeCell ref="M123:M124"/>
    <mergeCell ref="N123:N124"/>
    <mergeCell ref="O123:O124"/>
    <mergeCell ref="F123:F124"/>
    <mergeCell ref="G123:G124"/>
    <mergeCell ref="L105:L106"/>
    <mergeCell ref="M105:M106"/>
    <mergeCell ref="N105:N106"/>
    <mergeCell ref="O105:O106"/>
    <mergeCell ref="P105:P106"/>
    <mergeCell ref="G105:G106"/>
    <mergeCell ref="H123:H124"/>
    <mergeCell ref="I123:I124"/>
    <mergeCell ref="J123:J124"/>
    <mergeCell ref="A120:H120"/>
    <mergeCell ref="A121:A124"/>
    <mergeCell ref="B121:B124"/>
    <mergeCell ref="C121:V121"/>
    <mergeCell ref="C122:D122"/>
    <mergeCell ref="E122:F122"/>
    <mergeCell ref="G122:H122"/>
    <mergeCell ref="I122:J122"/>
    <mergeCell ref="K122:L122"/>
    <mergeCell ref="M122:N122"/>
    <mergeCell ref="O122:P122"/>
    <mergeCell ref="Q122:R122"/>
    <mergeCell ref="S122:V122"/>
    <mergeCell ref="C105:C106"/>
    <mergeCell ref="D105:D106"/>
    <mergeCell ref="A1:H1"/>
    <mergeCell ref="C3:D3"/>
    <mergeCell ref="H105:H106"/>
    <mergeCell ref="I105:I106"/>
    <mergeCell ref="J105:J106"/>
    <mergeCell ref="K105:K106"/>
    <mergeCell ref="A103:A106"/>
    <mergeCell ref="B103:B106"/>
    <mergeCell ref="C103:V103"/>
    <mergeCell ref="C104:D104"/>
    <mergeCell ref="E104:F104"/>
    <mergeCell ref="G104:H104"/>
    <mergeCell ref="I104:J104"/>
    <mergeCell ref="K104:L104"/>
    <mergeCell ref="M104:N104"/>
    <mergeCell ref="O104:P104"/>
    <mergeCell ref="Q104:R104"/>
    <mergeCell ref="S104:V104"/>
    <mergeCell ref="V105:V106"/>
    <mergeCell ref="Q105:Q106"/>
    <mergeCell ref="R105:R106"/>
    <mergeCell ref="S105:S106"/>
    <mergeCell ref="T105:T106"/>
    <mergeCell ref="U105:U106"/>
    <mergeCell ref="J43:P43"/>
    <mergeCell ref="A45:H45"/>
    <mergeCell ref="A102:H102"/>
    <mergeCell ref="A47:A48"/>
    <mergeCell ref="B47:B48"/>
    <mergeCell ref="C47:E47"/>
    <mergeCell ref="A43:H43"/>
    <mergeCell ref="B46:F46"/>
    <mergeCell ref="J87:P87"/>
    <mergeCell ref="A89:G89"/>
    <mergeCell ref="J89:P89"/>
    <mergeCell ref="A91:G91"/>
    <mergeCell ref="A87:H87"/>
    <mergeCell ref="E105:E106"/>
    <mergeCell ref="F105:F106"/>
    <mergeCell ref="C123:C124"/>
    <mergeCell ref="D123:D124"/>
    <mergeCell ref="E123:E124"/>
    <mergeCell ref="A109:G109"/>
    <mergeCell ref="A177:G177"/>
    <mergeCell ref="A179:A180"/>
    <mergeCell ref="A203:G203"/>
    <mergeCell ref="C173:D173"/>
    <mergeCell ref="E173:G173"/>
    <mergeCell ref="C172:G172"/>
    <mergeCell ref="A167:H167"/>
    <mergeCell ref="A169:H169"/>
    <mergeCell ref="A147:H147"/>
    <mergeCell ref="A355:H355"/>
    <mergeCell ref="A373:H373"/>
    <mergeCell ref="K373:Q373"/>
    <mergeCell ref="A282:H282"/>
    <mergeCell ref="M276:N276"/>
    <mergeCell ref="A286:H286"/>
    <mergeCell ref="A290:H290"/>
    <mergeCell ref="A247:H247"/>
    <mergeCell ref="A265:H265"/>
    <mergeCell ref="A270:H270"/>
    <mergeCell ref="A274:H274"/>
    <mergeCell ref="A353:H353"/>
    <mergeCell ref="K353:Q353"/>
    <mergeCell ref="A335:H335"/>
  </mergeCells>
  <conditionalFormatting sqref="G41:H41">
    <cfRule type="cellIs" dxfId="20" priority="25" operator="equal">
      <formula>FALSE</formula>
    </cfRule>
  </conditionalFormatting>
  <conditionalFormatting sqref="I85:K85">
    <cfRule type="cellIs" dxfId="19" priority="24" operator="equal">
      <formula>FALSE</formula>
    </cfRule>
  </conditionalFormatting>
  <conditionalFormatting sqref="G100:H100">
    <cfRule type="cellIs" dxfId="18" priority="23" operator="equal">
      <formula>FALSE</formula>
    </cfRule>
  </conditionalFormatting>
  <conditionalFormatting sqref="G118:H118">
    <cfRule type="cellIs" dxfId="17" priority="22" operator="equal">
      <formula>FALSE</formula>
    </cfRule>
  </conditionalFormatting>
  <conditionalFormatting sqref="E136 E145">
    <cfRule type="cellIs" dxfId="16" priority="21" operator="equal">
      <formula>FALSE</formula>
    </cfRule>
  </conditionalFormatting>
  <conditionalFormatting sqref="E156 E165">
    <cfRule type="cellIs" dxfId="15" priority="19" operator="equal">
      <formula>FALSE</formula>
    </cfRule>
  </conditionalFormatting>
  <conditionalFormatting sqref="D188">
    <cfRule type="cellIs" dxfId="14" priority="18" operator="equal">
      <formula>FALSE</formula>
    </cfRule>
  </conditionalFormatting>
  <conditionalFormatting sqref="D196">
    <cfRule type="cellIs" dxfId="13" priority="17" operator="equal">
      <formula>FALSE</formula>
    </cfRule>
  </conditionalFormatting>
  <conditionalFormatting sqref="D201">
    <cfRule type="cellIs" dxfId="12" priority="16" operator="equal">
      <formula>FALSE</formula>
    </cfRule>
  </conditionalFormatting>
  <conditionalFormatting sqref="D214">
    <cfRule type="cellIs" dxfId="11" priority="15" operator="equal">
      <formula>FALSE</formula>
    </cfRule>
  </conditionalFormatting>
  <conditionalFormatting sqref="D222">
    <cfRule type="cellIs" dxfId="10" priority="12" operator="equal">
      <formula>FALSE</formula>
    </cfRule>
  </conditionalFormatting>
  <conditionalFormatting sqref="D227">
    <cfRule type="cellIs" dxfId="9" priority="11" operator="equal">
      <formula>FALSE</formula>
    </cfRule>
  </conditionalFormatting>
  <conditionalFormatting sqref="D238">
    <cfRule type="cellIs" dxfId="8" priority="10" operator="equal">
      <formula>FALSE</formula>
    </cfRule>
  </conditionalFormatting>
  <conditionalFormatting sqref="D245">
    <cfRule type="cellIs" dxfId="7" priority="9" operator="equal">
      <formula>FALSE</formula>
    </cfRule>
  </conditionalFormatting>
  <conditionalFormatting sqref="D256">
    <cfRule type="cellIs" dxfId="6" priority="6" operator="equal">
      <formula>FALSE</formula>
    </cfRule>
  </conditionalFormatting>
  <conditionalFormatting sqref="D263">
    <cfRule type="cellIs" dxfId="5" priority="5" operator="equal">
      <formula>FALSE</formula>
    </cfRule>
  </conditionalFormatting>
  <conditionalFormatting sqref="E333">
    <cfRule type="cellIs" dxfId="4" priority="4" operator="equal">
      <formula>FALSE</formula>
    </cfRule>
  </conditionalFormatting>
  <conditionalFormatting sqref="G350:H350">
    <cfRule type="cellIs" dxfId="3" priority="3" operator="equal">
      <formula>FALSE</formula>
    </cfRule>
  </conditionalFormatting>
  <conditionalFormatting sqref="I370:K370">
    <cfRule type="cellIs" dxfId="2" priority="1" operator="equal">
      <formula>FALSE</formula>
    </cfRule>
  </conditionalFormatting>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Y35"/>
  <sheetViews>
    <sheetView workbookViewId="0">
      <selection activeCell="E20" sqref="E20"/>
    </sheetView>
  </sheetViews>
  <sheetFormatPr defaultColWidth="9.140625" defaultRowHeight="13.5"/>
  <cols>
    <col min="1" max="1" width="7.7109375" style="125" customWidth="1"/>
    <col min="2" max="2" width="39.7109375" style="125" customWidth="1"/>
    <col min="3" max="4" width="20.7109375" style="125" customWidth="1"/>
    <col min="5" max="5" width="25.7109375" style="125" customWidth="1"/>
    <col min="6" max="16384" width="9.140625" style="125"/>
  </cols>
  <sheetData>
    <row r="1" spans="1:25" s="108" customFormat="1" ht="21" customHeight="1">
      <c r="A1" s="188" t="s">
        <v>0</v>
      </c>
      <c r="B1" s="122">
        <f>'General Info'!B1</f>
        <v>0</v>
      </c>
      <c r="C1" s="46"/>
      <c r="D1" s="46"/>
      <c r="E1" s="46"/>
    </row>
    <row r="2" spans="1:25" s="108" customFormat="1" ht="16.5">
      <c r="A2" s="569" t="str">
        <f>'General Info'!B2</f>
        <v>STATISTICS FOR THE YEAR ENDED MARCH, 2024 (AUDITED AND FINAL)</v>
      </c>
      <c r="B2" s="569"/>
      <c r="C2" s="569"/>
      <c r="D2" s="569"/>
      <c r="E2" s="46"/>
    </row>
    <row r="3" spans="1:25" ht="15">
      <c r="A3" s="226"/>
      <c r="B3" s="613" t="s">
        <v>320</v>
      </c>
      <c r="C3" s="613"/>
      <c r="D3" s="613"/>
      <c r="E3" s="227"/>
    </row>
    <row r="4" spans="1:25" s="108" customFormat="1" ht="19.5" hidden="1" customHeight="1">
      <c r="A4" s="39" t="s">
        <v>48</v>
      </c>
      <c r="B4" s="39" t="s">
        <v>49</v>
      </c>
      <c r="C4" s="39" t="s">
        <v>50</v>
      </c>
      <c r="D4" s="39"/>
      <c r="E4" s="39" t="s">
        <v>51</v>
      </c>
      <c r="F4" s="123" t="s">
        <v>52</v>
      </c>
      <c r="G4" s="123" t="s">
        <v>53</v>
      </c>
      <c r="H4" s="123" t="s">
        <v>54</v>
      </c>
      <c r="I4" s="123" t="s">
        <v>55</v>
      </c>
      <c r="J4" s="123" t="s">
        <v>321</v>
      </c>
      <c r="K4" s="123" t="s">
        <v>322</v>
      </c>
      <c r="L4" s="123" t="s">
        <v>323</v>
      </c>
      <c r="M4" s="123" t="s">
        <v>56</v>
      </c>
      <c r="N4" s="123" t="s">
        <v>57</v>
      </c>
      <c r="O4" s="123" t="s">
        <v>58</v>
      </c>
      <c r="P4" s="123" t="s">
        <v>59</v>
      </c>
      <c r="Q4" s="123" t="s">
        <v>1</v>
      </c>
      <c r="R4" s="123" t="s">
        <v>60</v>
      </c>
      <c r="S4" s="123" t="s">
        <v>61</v>
      </c>
      <c r="T4" s="123" t="s">
        <v>62</v>
      </c>
      <c r="U4" s="123" t="s">
        <v>121</v>
      </c>
      <c r="V4" s="123" t="s">
        <v>122</v>
      </c>
      <c r="W4" s="123" t="s">
        <v>123</v>
      </c>
      <c r="X4" s="123" t="s">
        <v>124</v>
      </c>
      <c r="Y4" s="123" t="s">
        <v>125</v>
      </c>
    </row>
    <row r="5" spans="1:25" ht="15.75" thickBot="1">
      <c r="A5" s="256" t="s">
        <v>324</v>
      </c>
      <c r="B5" s="226"/>
      <c r="C5" s="226"/>
      <c r="D5" s="226"/>
      <c r="E5" s="226"/>
    </row>
    <row r="6" spans="1:25" ht="45.75" thickBot="1">
      <c r="A6" s="257" t="s">
        <v>7</v>
      </c>
      <c r="B6" s="258" t="s">
        <v>325</v>
      </c>
      <c r="C6" s="259" t="s">
        <v>326</v>
      </c>
      <c r="D6" s="260" t="s">
        <v>162</v>
      </c>
      <c r="E6" s="261" t="s">
        <v>327</v>
      </c>
    </row>
    <row r="7" spans="1:25">
      <c r="A7" s="242">
        <v>1</v>
      </c>
      <c r="B7" s="233" t="s">
        <v>328</v>
      </c>
      <c r="C7" s="164"/>
      <c r="D7" s="165"/>
      <c r="E7" s="166"/>
    </row>
    <row r="8" spans="1:25">
      <c r="A8" s="243">
        <v>2</v>
      </c>
      <c r="B8" s="235" t="s">
        <v>329</v>
      </c>
      <c r="C8" s="167"/>
      <c r="D8" s="168"/>
      <c r="E8" s="169"/>
    </row>
    <row r="9" spans="1:25">
      <c r="A9" s="243">
        <v>3</v>
      </c>
      <c r="B9" s="235" t="s">
        <v>330</v>
      </c>
      <c r="C9" s="167"/>
      <c r="D9" s="168"/>
      <c r="E9" s="169"/>
    </row>
    <row r="10" spans="1:25">
      <c r="A10" s="243">
        <v>4</v>
      </c>
      <c r="B10" s="235" t="s">
        <v>331</v>
      </c>
      <c r="C10" s="167"/>
      <c r="D10" s="168"/>
      <c r="E10" s="169"/>
    </row>
    <row r="11" spans="1:25" ht="14.25" thickBot="1">
      <c r="A11" s="262">
        <v>5</v>
      </c>
      <c r="B11" s="263" t="s">
        <v>332</v>
      </c>
      <c r="C11" s="170"/>
      <c r="D11" s="171"/>
      <c r="E11" s="172"/>
    </row>
    <row r="12" spans="1:25" ht="15.75" thickBot="1">
      <c r="A12" s="264"/>
      <c r="B12" s="265" t="s">
        <v>333</v>
      </c>
      <c r="C12" s="267">
        <f>SUM(C7:C11)</f>
        <v>0</v>
      </c>
      <c r="D12" s="267">
        <f t="shared" ref="D12:E12" si="0">SUM(D7:D11)</f>
        <v>0</v>
      </c>
      <c r="E12" s="267">
        <f t="shared" si="0"/>
        <v>0</v>
      </c>
    </row>
    <row r="13" spans="1:25" ht="16.5" thickBot="1">
      <c r="A13" s="256" t="s">
        <v>334</v>
      </c>
      <c r="B13" s="266"/>
      <c r="C13" s="268" t="s">
        <v>116</v>
      </c>
      <c r="D13" s="269"/>
      <c r="E13" s="270" t="s">
        <v>116</v>
      </c>
      <c r="G13" s="173"/>
    </row>
    <row r="14" spans="1:25" ht="45.75" thickBot="1">
      <c r="A14" s="257" t="s">
        <v>7</v>
      </c>
      <c r="B14" s="258" t="s">
        <v>325</v>
      </c>
      <c r="C14" s="259" t="s">
        <v>34</v>
      </c>
      <c r="D14" s="259" t="s">
        <v>335</v>
      </c>
      <c r="E14" s="261" t="s">
        <v>327</v>
      </c>
    </row>
    <row r="15" spans="1:25">
      <c r="A15" s="242">
        <v>1</v>
      </c>
      <c r="B15" s="233" t="s">
        <v>328</v>
      </c>
      <c r="C15" s="164"/>
      <c r="D15" s="165"/>
      <c r="E15" s="166"/>
    </row>
    <row r="16" spans="1:25">
      <c r="A16" s="243">
        <v>2</v>
      </c>
      <c r="B16" s="235" t="s">
        <v>329</v>
      </c>
      <c r="C16" s="167"/>
      <c r="D16" s="165"/>
      <c r="E16" s="166"/>
    </row>
    <row r="17" spans="1:5">
      <c r="A17" s="243">
        <v>3</v>
      </c>
      <c r="B17" s="235" t="s">
        <v>330</v>
      </c>
      <c r="C17" s="167"/>
      <c r="D17" s="165"/>
      <c r="E17" s="166"/>
    </row>
    <row r="18" spans="1:5">
      <c r="A18" s="243">
        <v>4</v>
      </c>
      <c r="B18" s="235" t="s">
        <v>331</v>
      </c>
      <c r="C18" s="167"/>
      <c r="D18" s="165"/>
      <c r="E18" s="166"/>
    </row>
    <row r="19" spans="1:5" ht="14.25" thickBot="1">
      <c r="A19" s="262">
        <v>5</v>
      </c>
      <c r="B19" s="263" t="s">
        <v>332</v>
      </c>
      <c r="C19" s="170"/>
      <c r="D19" s="174"/>
      <c r="E19" s="166"/>
    </row>
    <row r="20" spans="1:5" ht="15.75" thickBot="1">
      <c r="A20" s="264"/>
      <c r="B20" s="265" t="s">
        <v>336</v>
      </c>
      <c r="C20" s="267">
        <f>SUM(C15:C19)</f>
        <v>0</v>
      </c>
      <c r="D20" s="267">
        <f t="shared" ref="D20" si="1">SUM(D15:D19)</f>
        <v>0</v>
      </c>
      <c r="E20" s="267">
        <f t="shared" ref="E20" si="2">SUM(E15:E19)</f>
        <v>0</v>
      </c>
    </row>
    <row r="21" spans="1:5" ht="15">
      <c r="A21" s="175"/>
      <c r="B21" s="162"/>
      <c r="C21" s="176" t="s">
        <v>116</v>
      </c>
      <c r="D21" s="176"/>
      <c r="E21" s="176" t="s">
        <v>116</v>
      </c>
    </row>
    <row r="22" spans="1:5" ht="15">
      <c r="A22" s="175"/>
      <c r="B22" s="162"/>
      <c r="C22" s="176"/>
      <c r="D22" s="176"/>
      <c r="E22" s="176"/>
    </row>
    <row r="23" spans="1:5" ht="15">
      <c r="A23" s="175"/>
      <c r="B23" s="162"/>
      <c r="C23" s="176"/>
      <c r="D23" s="176"/>
      <c r="E23" s="176"/>
    </row>
    <row r="24" spans="1:5" ht="15">
      <c r="A24" s="175"/>
      <c r="B24" s="162"/>
      <c r="C24" s="176"/>
      <c r="D24" s="176"/>
      <c r="E24" s="176"/>
    </row>
    <row r="25" spans="1:5" ht="15">
      <c r="A25" s="175"/>
      <c r="B25" s="162"/>
      <c r="C25" s="176"/>
      <c r="D25" s="176"/>
      <c r="E25" s="176"/>
    </row>
    <row r="26" spans="1:5" ht="15">
      <c r="A26" s="175"/>
      <c r="B26" s="162"/>
      <c r="C26" s="176"/>
      <c r="D26" s="176"/>
      <c r="E26" s="176"/>
    </row>
    <row r="27" spans="1:5" ht="15">
      <c r="A27" s="175"/>
      <c r="B27" s="162"/>
      <c r="C27" s="176"/>
      <c r="D27" s="176"/>
      <c r="E27" s="176"/>
    </row>
    <row r="28" spans="1:5" ht="15">
      <c r="A28" s="175"/>
      <c r="B28" s="162"/>
      <c r="C28" s="176"/>
      <c r="D28" s="176"/>
      <c r="E28" s="176"/>
    </row>
    <row r="29" spans="1:5" ht="15">
      <c r="A29" s="175"/>
      <c r="B29" s="162"/>
      <c r="C29" s="176"/>
      <c r="D29" s="176"/>
      <c r="E29" s="176"/>
    </row>
    <row r="30" spans="1:5" ht="15">
      <c r="A30" s="175"/>
      <c r="B30" s="162"/>
      <c r="C30" s="176"/>
      <c r="D30" s="176"/>
      <c r="E30" s="176"/>
    </row>
    <row r="31" spans="1:5" ht="15">
      <c r="A31" s="175"/>
      <c r="B31" s="162"/>
      <c r="C31" s="176"/>
      <c r="D31" s="176"/>
      <c r="E31" s="176"/>
    </row>
    <row r="32" spans="1:5" ht="15">
      <c r="A32" s="175"/>
      <c r="B32" s="162"/>
      <c r="C32" s="176"/>
      <c r="D32" s="176"/>
      <c r="E32" s="176"/>
    </row>
    <row r="33" spans="1:5" ht="15">
      <c r="A33" s="148"/>
      <c r="B33" s="163"/>
      <c r="C33" s="177"/>
      <c r="D33" s="177"/>
      <c r="E33" s="178"/>
    </row>
    <row r="34" spans="1:5">
      <c r="A34" s="646" t="s">
        <v>337</v>
      </c>
      <c r="B34" s="646"/>
      <c r="C34" s="646"/>
      <c r="D34" s="646"/>
      <c r="E34" s="646"/>
    </row>
    <row r="35" spans="1:5">
      <c r="A35" s="647" t="s">
        <v>338</v>
      </c>
      <c r="B35" s="647"/>
      <c r="C35" s="647"/>
      <c r="D35" s="647"/>
      <c r="E35" s="647"/>
    </row>
  </sheetData>
  <sheetProtection algorithmName="SHA-512" hashValue="BpZSnhzI55xgpSYrqMEwdCpCZlxfOgCwWkpiHmNUGYry/UKVNWP62cxaxftcOmL7DRRqU8tHz6ieZb0ZzPk+xQ==" saltValue="d5Lfl2GRNGAgbpzNfQMxJA==" spinCount="100000" sheet="1" objects="1" scenarios="1"/>
  <mergeCells count="4">
    <mergeCell ref="A34:E34"/>
    <mergeCell ref="A35:E35"/>
    <mergeCell ref="B3:D3"/>
    <mergeCell ref="A2:D2"/>
  </mergeCells>
  <dataValidations count="1">
    <dataValidation type="decimal" operator="greaterThanOrEqual" allowBlank="1" showInputMessage="1" showErrorMessage="1" error="NOP or NOS, Lives, Premium, SA must be a non negative number. " sqref="C7:E11 C15:E19">
      <formula1>0</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D11"/>
  <sheetViews>
    <sheetView workbookViewId="0"/>
  </sheetViews>
  <sheetFormatPr defaultColWidth="9.140625" defaultRowHeight="15"/>
  <cols>
    <col min="1" max="1" width="47.28515625" style="40" customWidth="1"/>
    <col min="2" max="2" width="22.42578125" style="40" bestFit="1" customWidth="1"/>
    <col min="3" max="3" width="11.42578125" style="40" customWidth="1"/>
    <col min="4" max="4" width="24" style="40" customWidth="1"/>
    <col min="5" max="16384" width="9.140625" style="40"/>
  </cols>
  <sheetData>
    <row r="1" spans="1:4">
      <c r="A1" s="40" t="s">
        <v>340</v>
      </c>
      <c r="B1" s="40">
        <f>'General Info'!B1</f>
        <v>0</v>
      </c>
    </row>
    <row r="2" spans="1:4">
      <c r="A2" s="648" t="str">
        <f>'General Info'!B2</f>
        <v>STATISTICS FOR THE YEAR ENDED MARCH, 2024 (AUDITED AND FINAL)</v>
      </c>
      <c r="B2" s="648"/>
      <c r="C2" s="648"/>
      <c r="D2" s="648"/>
    </row>
    <row r="3" spans="1:4" ht="16.5">
      <c r="A3" s="499" t="s">
        <v>709</v>
      </c>
      <c r="B3" s="499"/>
      <c r="C3" s="499"/>
      <c r="D3" s="499"/>
    </row>
    <row r="4" spans="1:4">
      <c r="B4" s="653" t="s">
        <v>341</v>
      </c>
      <c r="C4" s="653"/>
      <c r="D4" s="653"/>
    </row>
    <row r="5" spans="1:4">
      <c r="A5" s="271"/>
      <c r="B5" s="272" t="s">
        <v>236</v>
      </c>
      <c r="C5" s="272" t="s">
        <v>342</v>
      </c>
      <c r="D5" s="272" t="s">
        <v>343</v>
      </c>
    </row>
    <row r="6" spans="1:4" ht="86.45" customHeight="1">
      <c r="A6" s="273" t="s">
        <v>344</v>
      </c>
      <c r="B6" s="500"/>
      <c r="C6" s="500"/>
      <c r="D6" s="500"/>
    </row>
    <row r="7" spans="1:4">
      <c r="A7" s="649" t="s">
        <v>345</v>
      </c>
      <c r="B7" s="651"/>
      <c r="C7" s="651"/>
      <c r="D7" s="651"/>
    </row>
    <row r="8" spans="1:4">
      <c r="A8" s="649"/>
      <c r="B8" s="651"/>
      <c r="C8" s="651"/>
      <c r="D8" s="651"/>
    </row>
    <row r="9" spans="1:4" ht="50.45" customHeight="1">
      <c r="A9" s="650"/>
      <c r="B9" s="652"/>
      <c r="C9" s="652"/>
      <c r="D9" s="652"/>
    </row>
    <row r="10" spans="1:4" ht="49.9" customHeight="1">
      <c r="A10" s="41" t="s">
        <v>346</v>
      </c>
      <c r="B10" s="500"/>
      <c r="C10" s="500"/>
      <c r="D10" s="500"/>
    </row>
    <row r="11" spans="1:4" ht="51" customHeight="1">
      <c r="A11" s="41" t="s">
        <v>347</v>
      </c>
      <c r="B11" s="500"/>
      <c r="C11" s="500"/>
      <c r="D11" s="500"/>
    </row>
  </sheetData>
  <sheetProtection algorithmName="SHA-512" hashValue="PIDfoJgkcVCPUExfxBXwHIoqvdNepoA83WJD7s/ivxFE12SHF+QvfpXBaBu+kTDvKIIL8Aqg/U1E6WkcUUebvA==" saltValue="CT8s2oSK/Bw9H0qjjANftQ==" spinCount="100000" sheet="1" objects="1" scenarios="1"/>
  <mergeCells count="6">
    <mergeCell ref="A2:D2"/>
    <mergeCell ref="A7:A9"/>
    <mergeCell ref="B7:B9"/>
    <mergeCell ref="C7:C9"/>
    <mergeCell ref="D7:D9"/>
    <mergeCell ref="B4:D4"/>
  </mergeCells>
  <dataValidations count="1">
    <dataValidation type="decimal" operator="greaterThanOrEqual" allowBlank="1" showInputMessage="1" showErrorMessage="1" error="NOP or NOS, Lives, Premium, SA must be a non negative number." sqref="B6:D11">
      <formula1>0</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H52"/>
  <sheetViews>
    <sheetView workbookViewId="0">
      <selection activeCell="J13" sqref="J13"/>
    </sheetView>
  </sheetViews>
  <sheetFormatPr defaultColWidth="9.140625" defaultRowHeight="16.5"/>
  <cols>
    <col min="1" max="1" width="8.28515625" style="531" customWidth="1"/>
    <col min="2" max="2" width="40.7109375" style="531" customWidth="1"/>
    <col min="3" max="4" width="20.7109375" style="531" customWidth="1"/>
    <col min="5" max="5" width="30.7109375" style="531" customWidth="1"/>
    <col min="6" max="16384" width="9.140625" style="531"/>
  </cols>
  <sheetData>
    <row r="1" spans="1:7" s="530" customFormat="1">
      <c r="A1" s="531" t="s">
        <v>152</v>
      </c>
      <c r="B1" s="45">
        <f>'General Info'!B1</f>
        <v>0</v>
      </c>
      <c r="C1" s="531"/>
      <c r="D1" s="531"/>
      <c r="E1" s="531"/>
      <c r="F1" s="531"/>
      <c r="G1" s="531"/>
    </row>
    <row r="2" spans="1:7">
      <c r="A2" s="569" t="str">
        <f>'General Info'!B2</f>
        <v>STATISTICS FOR THE YEAR ENDED MARCH, 2024 (AUDITED AND FINAL)</v>
      </c>
      <c r="B2" s="569"/>
      <c r="C2" s="569"/>
      <c r="D2" s="569"/>
    </row>
    <row r="3" spans="1:7">
      <c r="A3" s="569" t="s">
        <v>348</v>
      </c>
      <c r="B3" s="569"/>
      <c r="C3" s="569"/>
      <c r="D3" s="569"/>
    </row>
    <row r="5" spans="1:7" ht="17.25" thickBot="1">
      <c r="A5" s="44" t="s">
        <v>154</v>
      </c>
    </row>
    <row r="6" spans="1:7" ht="47.25" customHeight="1" thickBot="1">
      <c r="A6" s="257" t="s">
        <v>7</v>
      </c>
      <c r="B6" s="258" t="s">
        <v>126</v>
      </c>
      <c r="C6" s="491" t="s">
        <v>9</v>
      </c>
      <c r="D6" s="492" t="s">
        <v>162</v>
      </c>
      <c r="E6" s="261" t="s">
        <v>349</v>
      </c>
    </row>
    <row r="7" spans="1:7">
      <c r="A7" s="232">
        <v>1</v>
      </c>
      <c r="B7" s="233" t="s">
        <v>165</v>
      </c>
      <c r="C7" s="149"/>
      <c r="D7" s="149"/>
      <c r="E7" s="150"/>
    </row>
    <row r="8" spans="1:7">
      <c r="A8" s="234">
        <v>2</v>
      </c>
      <c r="B8" s="235" t="s">
        <v>166</v>
      </c>
      <c r="C8" s="546">
        <f>C9+C10</f>
        <v>0</v>
      </c>
      <c r="D8" s="546">
        <f t="shared" ref="D8:E8" si="0">D9+D10</f>
        <v>0</v>
      </c>
      <c r="E8" s="546">
        <f t="shared" si="0"/>
        <v>0</v>
      </c>
    </row>
    <row r="9" spans="1:7" ht="27.75">
      <c r="A9" s="236" t="s">
        <v>167</v>
      </c>
      <c r="B9" s="237" t="s">
        <v>168</v>
      </c>
      <c r="C9" s="152"/>
      <c r="D9" s="152"/>
      <c r="E9" s="153"/>
    </row>
    <row r="10" spans="1:7" ht="27.75">
      <c r="A10" s="236" t="s">
        <v>171</v>
      </c>
      <c r="B10" s="237" t="s">
        <v>172</v>
      </c>
      <c r="C10" s="152"/>
      <c r="D10" s="152"/>
      <c r="E10" s="153"/>
    </row>
    <row r="11" spans="1:7">
      <c r="A11" s="234">
        <v>3</v>
      </c>
      <c r="B11" s="235" t="s">
        <v>350</v>
      </c>
      <c r="C11" s="152"/>
      <c r="D11" s="152"/>
      <c r="E11" s="153"/>
    </row>
    <row r="12" spans="1:7">
      <c r="A12" s="234">
        <v>4</v>
      </c>
      <c r="B12" s="235" t="s">
        <v>174</v>
      </c>
      <c r="C12" s="546">
        <f>C13+C14</f>
        <v>0</v>
      </c>
      <c r="D12" s="546">
        <f t="shared" ref="D12:E12" si="1">D13+D14</f>
        <v>0</v>
      </c>
      <c r="E12" s="546">
        <f t="shared" si="1"/>
        <v>0</v>
      </c>
    </row>
    <row r="13" spans="1:7" ht="38.25" customHeight="1">
      <c r="A13" s="236" t="s">
        <v>167</v>
      </c>
      <c r="B13" s="240" t="s">
        <v>175</v>
      </c>
      <c r="C13" s="152"/>
      <c r="D13" s="152"/>
      <c r="E13" s="153"/>
    </row>
    <row r="14" spans="1:7" ht="33.75" customHeight="1">
      <c r="A14" s="236" t="s">
        <v>171</v>
      </c>
      <c r="B14" s="240" t="s">
        <v>176</v>
      </c>
      <c r="C14" s="152"/>
      <c r="D14" s="152"/>
      <c r="E14" s="153"/>
    </row>
    <row r="15" spans="1:7" ht="33.75" customHeight="1">
      <c r="A15" s="234">
        <v>5</v>
      </c>
      <c r="B15" s="237" t="s">
        <v>177</v>
      </c>
      <c r="C15" s="152"/>
      <c r="D15" s="152"/>
      <c r="E15" s="153"/>
    </row>
    <row r="16" spans="1:7">
      <c r="A16" s="234">
        <v>6</v>
      </c>
      <c r="B16" s="235" t="s">
        <v>178</v>
      </c>
      <c r="C16" s="152"/>
      <c r="D16" s="152"/>
      <c r="E16" s="153"/>
    </row>
    <row r="17" spans="1:5" ht="17.25" thickBot="1">
      <c r="A17" s="234">
        <v>7</v>
      </c>
      <c r="B17" s="241" t="s">
        <v>179</v>
      </c>
      <c r="C17" s="493">
        <f>C7+C8-C11-C12-C15-C16</f>
        <v>0</v>
      </c>
      <c r="D17" s="493">
        <f t="shared" ref="D17:E17" si="2">D7+D8-D11-D12-D15-D16</f>
        <v>0</v>
      </c>
      <c r="E17" s="493">
        <f t="shared" si="2"/>
        <v>0</v>
      </c>
    </row>
    <row r="18" spans="1:5" ht="17.25" thickBot="1">
      <c r="A18" s="494"/>
      <c r="B18" s="527" t="s">
        <v>180</v>
      </c>
      <c r="C18" s="495" t="s">
        <v>9</v>
      </c>
      <c r="D18" s="496" t="s">
        <v>162</v>
      </c>
      <c r="E18" s="497" t="s">
        <v>351</v>
      </c>
    </row>
    <row r="19" spans="1:5" ht="17.25" thickBot="1">
      <c r="A19" s="242">
        <v>1</v>
      </c>
      <c r="B19" s="233" t="s">
        <v>182</v>
      </c>
      <c r="C19" s="155"/>
      <c r="D19" s="160"/>
      <c r="E19" s="158"/>
    </row>
    <row r="20" spans="1:5" ht="17.25" thickBot="1">
      <c r="A20" s="243">
        <v>2</v>
      </c>
      <c r="B20" s="235" t="s">
        <v>183</v>
      </c>
      <c r="C20" s="156"/>
      <c r="D20" s="160"/>
      <c r="E20" s="159"/>
    </row>
    <row r="21" spans="1:5" ht="17.25" thickBot="1">
      <c r="A21" s="243">
        <v>3</v>
      </c>
      <c r="B21" s="235" t="s">
        <v>184</v>
      </c>
      <c r="C21" s="160"/>
      <c r="D21" s="160"/>
      <c r="E21" s="160"/>
    </row>
    <row r="22" spans="1:5" ht="17.25" thickBot="1">
      <c r="A22" s="243">
        <v>4</v>
      </c>
      <c r="B22" s="235" t="s">
        <v>185</v>
      </c>
      <c r="C22" s="160"/>
      <c r="D22" s="160"/>
      <c r="E22" s="160"/>
    </row>
    <row r="23" spans="1:5" ht="17.25" thickBot="1">
      <c r="A23" s="244"/>
      <c r="B23" s="245" t="s">
        <v>79</v>
      </c>
      <c r="C23" s="498">
        <f>SUM(C19:C22)</f>
        <v>0</v>
      </c>
      <c r="D23" s="498">
        <f t="shared" ref="D23:E23" si="3">SUM(D19:D22)</f>
        <v>0</v>
      </c>
      <c r="E23" s="498">
        <f t="shared" si="3"/>
        <v>0</v>
      </c>
    </row>
    <row r="24" spans="1:5">
      <c r="A24" s="487"/>
      <c r="B24" s="487"/>
      <c r="C24" s="654" t="s">
        <v>116</v>
      </c>
      <c r="D24" s="528"/>
      <c r="E24" s="654" t="s">
        <v>116</v>
      </c>
    </row>
    <row r="25" spans="1:5">
      <c r="A25" s="487"/>
      <c r="B25" s="487"/>
      <c r="C25" s="654"/>
      <c r="D25" s="528"/>
      <c r="E25" s="654"/>
    </row>
    <row r="26" spans="1:5" ht="17.25" thickBot="1">
      <c r="A26" s="469" t="s">
        <v>186</v>
      </c>
      <c r="B26" s="210"/>
      <c r="C26" s="487"/>
      <c r="D26" s="487"/>
      <c r="E26" s="487"/>
    </row>
    <row r="27" spans="1:5" ht="47.25" customHeight="1" thickBot="1">
      <c r="A27" s="257" t="s">
        <v>7</v>
      </c>
      <c r="B27" s="258" t="s">
        <v>126</v>
      </c>
      <c r="C27" s="491" t="s">
        <v>34</v>
      </c>
      <c r="D27" s="491" t="s">
        <v>162</v>
      </c>
      <c r="E27" s="261" t="s">
        <v>349</v>
      </c>
    </row>
    <row r="28" spans="1:5">
      <c r="A28" s="232">
        <v>1</v>
      </c>
      <c r="B28" s="233" t="s">
        <v>165</v>
      </c>
      <c r="C28" s="149"/>
      <c r="D28" s="149"/>
      <c r="E28" s="150"/>
    </row>
    <row r="29" spans="1:5">
      <c r="A29" s="234">
        <v>2</v>
      </c>
      <c r="B29" s="235" t="s">
        <v>166</v>
      </c>
      <c r="C29" s="546">
        <f>C30+C31</f>
        <v>0</v>
      </c>
      <c r="D29" s="546">
        <f t="shared" ref="D29" si="4">D30+D31</f>
        <v>0</v>
      </c>
      <c r="E29" s="546">
        <f t="shared" ref="E29" si="5">E30+E31</f>
        <v>0</v>
      </c>
    </row>
    <row r="30" spans="1:5" ht="27.75">
      <c r="A30" s="236" t="s">
        <v>167</v>
      </c>
      <c r="B30" s="237" t="s">
        <v>168</v>
      </c>
      <c r="C30" s="152"/>
      <c r="D30" s="152"/>
      <c r="E30" s="153"/>
    </row>
    <row r="31" spans="1:5" ht="27.75">
      <c r="A31" s="236" t="s">
        <v>171</v>
      </c>
      <c r="B31" s="237" t="s">
        <v>172</v>
      </c>
      <c r="C31" s="152"/>
      <c r="D31" s="152"/>
      <c r="E31" s="153"/>
    </row>
    <row r="32" spans="1:5">
      <c r="A32" s="234">
        <v>3</v>
      </c>
      <c r="B32" s="235" t="s">
        <v>350</v>
      </c>
      <c r="C32" s="152"/>
      <c r="D32" s="152"/>
      <c r="E32" s="153"/>
    </row>
    <row r="33" spans="1:8">
      <c r="A33" s="234">
        <v>4</v>
      </c>
      <c r="B33" s="235" t="s">
        <v>174</v>
      </c>
      <c r="C33" s="546">
        <f>C34+C35</f>
        <v>0</v>
      </c>
      <c r="D33" s="546">
        <f t="shared" ref="D33" si="6">D34+D35</f>
        <v>0</v>
      </c>
      <c r="E33" s="546">
        <f t="shared" ref="E33" si="7">E34+E35</f>
        <v>0</v>
      </c>
    </row>
    <row r="34" spans="1:8" ht="36.75" customHeight="1">
      <c r="A34" s="236" t="s">
        <v>167</v>
      </c>
      <c r="B34" s="240" t="s">
        <v>175</v>
      </c>
      <c r="C34" s="152"/>
      <c r="D34" s="152"/>
      <c r="E34" s="153"/>
    </row>
    <row r="35" spans="1:8" ht="34.5" customHeight="1">
      <c r="A35" s="236" t="s">
        <v>171</v>
      </c>
      <c r="B35" s="240" t="s">
        <v>176</v>
      </c>
      <c r="C35" s="152"/>
      <c r="D35" s="152"/>
      <c r="E35" s="153"/>
    </row>
    <row r="36" spans="1:8" ht="34.5" customHeight="1">
      <c r="A36" s="234">
        <v>5</v>
      </c>
      <c r="B36" s="237" t="s">
        <v>177</v>
      </c>
      <c r="C36" s="152"/>
      <c r="D36" s="152"/>
      <c r="E36" s="153"/>
    </row>
    <row r="37" spans="1:8">
      <c r="A37" s="234">
        <v>6</v>
      </c>
      <c r="B37" s="235" t="s">
        <v>178</v>
      </c>
      <c r="C37" s="152"/>
      <c r="D37" s="152"/>
      <c r="E37" s="153"/>
    </row>
    <row r="38" spans="1:8" ht="17.25" thickBot="1">
      <c r="A38" s="234">
        <v>7</v>
      </c>
      <c r="B38" s="241" t="s">
        <v>179</v>
      </c>
      <c r="C38" s="493">
        <f>C28+C29-C32-C33-C36-C37</f>
        <v>0</v>
      </c>
      <c r="D38" s="493">
        <f t="shared" ref="D38:E38" si="8">D28+D29-D32-D33-D36-D37</f>
        <v>0</v>
      </c>
      <c r="E38" s="493">
        <f t="shared" si="8"/>
        <v>0</v>
      </c>
    </row>
    <row r="39" spans="1:8" ht="17.25" thickBot="1">
      <c r="A39" s="494"/>
      <c r="B39" s="258" t="s">
        <v>188</v>
      </c>
      <c r="C39" s="491" t="s">
        <v>34</v>
      </c>
      <c r="D39" s="491" t="s">
        <v>162</v>
      </c>
      <c r="E39" s="497" t="s">
        <v>351</v>
      </c>
    </row>
    <row r="40" spans="1:8">
      <c r="A40" s="242">
        <v>1</v>
      </c>
      <c r="B40" s="233" t="s">
        <v>182</v>
      </c>
      <c r="C40" s="155"/>
      <c r="D40" s="155"/>
      <c r="E40" s="155"/>
    </row>
    <row r="41" spans="1:8">
      <c r="A41" s="243">
        <v>2</v>
      </c>
      <c r="B41" s="235" t="s">
        <v>183</v>
      </c>
      <c r="C41" s="156"/>
      <c r="D41" s="156"/>
      <c r="E41" s="156"/>
    </row>
    <row r="42" spans="1:8">
      <c r="A42" s="243">
        <v>3</v>
      </c>
      <c r="B42" s="235" t="s">
        <v>184</v>
      </c>
      <c r="C42" s="156"/>
      <c r="D42" s="156"/>
      <c r="E42" s="156"/>
    </row>
    <row r="43" spans="1:8">
      <c r="A43" s="243">
        <v>4</v>
      </c>
      <c r="B43" s="235" t="s">
        <v>185</v>
      </c>
      <c r="C43" s="156"/>
      <c r="D43" s="156"/>
      <c r="E43" s="156"/>
    </row>
    <row r="44" spans="1:8" ht="17.25" thickBot="1">
      <c r="A44" s="244"/>
      <c r="B44" s="245" t="s">
        <v>79</v>
      </c>
      <c r="C44" s="498">
        <f>SUM(C40:C43)</f>
        <v>0</v>
      </c>
      <c r="D44" s="498">
        <f t="shared" ref="D44:E44" si="9">SUM(D40:D43)</f>
        <v>0</v>
      </c>
      <c r="E44" s="498">
        <f t="shared" si="9"/>
        <v>0</v>
      </c>
    </row>
    <row r="45" spans="1:8">
      <c r="A45" s="210"/>
      <c r="B45" s="211"/>
      <c r="C45" s="655" t="s">
        <v>116</v>
      </c>
      <c r="D45" s="529"/>
      <c r="E45" s="655" t="s">
        <v>116</v>
      </c>
    </row>
    <row r="46" spans="1:8">
      <c r="A46" s="250"/>
      <c r="B46" s="251"/>
      <c r="C46" s="655"/>
      <c r="D46" s="529"/>
      <c r="E46" s="655"/>
    </row>
    <row r="47" spans="1:8">
      <c r="A47" s="521"/>
      <c r="B47" s="521" t="s">
        <v>191</v>
      </c>
      <c r="C47" s="252"/>
      <c r="D47" s="252"/>
      <c r="E47" s="253"/>
      <c r="F47" s="252"/>
      <c r="G47" s="253"/>
      <c r="H47" s="521"/>
    </row>
    <row r="48" spans="1:8" ht="15" customHeight="1">
      <c r="A48" s="521"/>
      <c r="B48" s="521" t="s">
        <v>192</v>
      </c>
      <c r="C48" s="521"/>
      <c r="D48" s="521"/>
      <c r="E48" s="521"/>
      <c r="F48" s="521"/>
      <c r="G48" s="521"/>
      <c r="H48" s="521"/>
    </row>
    <row r="49" spans="1:8">
      <c r="A49" s="521"/>
      <c r="B49" s="251" t="s">
        <v>193</v>
      </c>
      <c r="C49" s="521"/>
      <c r="D49" s="521"/>
      <c r="E49" s="521"/>
      <c r="F49" s="521"/>
      <c r="G49" s="521"/>
      <c r="H49" s="521"/>
    </row>
    <row r="50" spans="1:8" ht="34.5" customHeight="1">
      <c r="A50" s="250"/>
      <c r="B50" s="606" t="s">
        <v>194</v>
      </c>
      <c r="C50" s="606"/>
      <c r="D50" s="606"/>
      <c r="E50" s="606"/>
      <c r="F50" s="606"/>
      <c r="G50" s="606"/>
      <c r="H50" s="606"/>
    </row>
    <row r="51" spans="1:8" ht="42" customHeight="1">
      <c r="A51" s="521"/>
      <c r="B51" s="607" t="s">
        <v>195</v>
      </c>
      <c r="C51" s="607"/>
      <c r="D51" s="607"/>
      <c r="E51" s="607"/>
      <c r="F51" s="607"/>
      <c r="G51" s="607"/>
      <c r="H51" s="607"/>
    </row>
    <row r="52" spans="1:8">
      <c r="A52" s="521"/>
      <c r="B52" s="521" t="s">
        <v>196</v>
      </c>
      <c r="C52" s="521"/>
      <c r="D52" s="521"/>
      <c r="E52" s="255"/>
      <c r="F52" s="255"/>
      <c r="G52" s="521"/>
      <c r="H52" s="521"/>
    </row>
  </sheetData>
  <sheetProtection algorithmName="SHA-512" hashValue="Lzr1k2LcnEEJM+0QXmq7HI6LBhEjSOAPImMpQAhFCtjoKzhGUejnMgaMBtIqoK1LOx5c8zYH4vjI+ZinjC0s9w==" saltValue="kGY+Tl2xEdBZnM946tfe/w==" spinCount="100000" sheet="1" objects="1" scenarios="1"/>
  <mergeCells count="8">
    <mergeCell ref="A2:D2"/>
    <mergeCell ref="A3:D3"/>
    <mergeCell ref="B51:H51"/>
    <mergeCell ref="C24:C25"/>
    <mergeCell ref="E24:E25"/>
    <mergeCell ref="C45:C46"/>
    <mergeCell ref="E45:E46"/>
    <mergeCell ref="B50:H50"/>
  </mergeCells>
  <dataValidations count="1">
    <dataValidation type="decimal" operator="greaterThanOrEqual" allowBlank="1" showInputMessage="1" showErrorMessage="1" error="NOP or NOS, Lives, Premium, SA must be a non negative number. " sqref="C7:E7 C9:E11 C13:E16 C19:E22 C40:E43 C28:E28 C30:E32 C34:E37">
      <formula1>0</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G24"/>
  <sheetViews>
    <sheetView workbookViewId="0">
      <selection activeCell="E20" sqref="E20"/>
    </sheetView>
  </sheetViews>
  <sheetFormatPr defaultColWidth="9.140625" defaultRowHeight="16.5"/>
  <cols>
    <col min="1" max="1" width="8.28515625" style="46" customWidth="1"/>
    <col min="2" max="2" width="40.7109375" style="46" customWidth="1"/>
    <col min="3" max="4" width="20.7109375" style="46" customWidth="1"/>
    <col min="5" max="5" width="25.7109375" style="46" customWidth="1"/>
    <col min="6" max="16384" width="9.140625" style="46"/>
  </cols>
  <sheetData>
    <row r="1" spans="1:7" s="226" customFormat="1">
      <c r="A1" s="226" t="s">
        <v>152</v>
      </c>
      <c r="B1" s="45">
        <f>'General Info'!B1</f>
        <v>0</v>
      </c>
      <c r="C1" s="46"/>
      <c r="D1" s="46"/>
      <c r="E1" s="46"/>
      <c r="F1" s="46"/>
      <c r="G1" s="46"/>
    </row>
    <row r="2" spans="1:7">
      <c r="A2" s="569" t="str">
        <f>'General Info'!B2</f>
        <v>STATISTICS FOR THE YEAR ENDED MARCH, 2024 (AUDITED AND FINAL)</v>
      </c>
      <c r="B2" s="569"/>
      <c r="C2" s="569"/>
      <c r="D2" s="569"/>
    </row>
    <row r="3" spans="1:7" ht="23.25" customHeight="1">
      <c r="A3" s="570" t="s">
        <v>352</v>
      </c>
      <c r="B3" s="570"/>
      <c r="C3" s="570"/>
      <c r="D3" s="570"/>
      <c r="E3" s="570"/>
    </row>
    <row r="4" spans="1:7" ht="12" customHeight="1">
      <c r="A4" s="330"/>
      <c r="B4" s="330"/>
      <c r="C4" s="330"/>
      <c r="D4" s="330"/>
      <c r="E4" s="330"/>
    </row>
    <row r="5" spans="1:7" ht="17.25" thickBot="1">
      <c r="A5" s="45" t="s">
        <v>324</v>
      </c>
    </row>
    <row r="6" spans="1:7" ht="45.75" thickBot="1">
      <c r="A6" s="257" t="s">
        <v>7</v>
      </c>
      <c r="B6" s="258" t="s">
        <v>325</v>
      </c>
      <c r="C6" s="259" t="s">
        <v>326</v>
      </c>
      <c r="D6" s="260" t="s">
        <v>162</v>
      </c>
      <c r="E6" s="261" t="s">
        <v>349</v>
      </c>
    </row>
    <row r="7" spans="1:7">
      <c r="A7" s="242">
        <v>1</v>
      </c>
      <c r="B7" s="233" t="s">
        <v>328</v>
      </c>
      <c r="C7" s="164"/>
      <c r="D7" s="165"/>
      <c r="E7" s="166"/>
    </row>
    <row r="8" spans="1:7">
      <c r="A8" s="243">
        <v>2</v>
      </c>
      <c r="B8" s="235" t="s">
        <v>329</v>
      </c>
      <c r="C8" s="167"/>
      <c r="D8" s="168"/>
      <c r="E8" s="169"/>
    </row>
    <row r="9" spans="1:7">
      <c r="A9" s="243">
        <v>3</v>
      </c>
      <c r="B9" s="235" t="s">
        <v>330</v>
      </c>
      <c r="C9" s="167"/>
      <c r="D9" s="168"/>
      <c r="E9" s="169"/>
    </row>
    <row r="10" spans="1:7">
      <c r="A10" s="243">
        <v>4</v>
      </c>
      <c r="B10" s="235" t="s">
        <v>331</v>
      </c>
      <c r="C10" s="167"/>
      <c r="D10" s="168"/>
      <c r="E10" s="169"/>
    </row>
    <row r="11" spans="1:7" ht="17.25" thickBot="1">
      <c r="A11" s="262">
        <v>5</v>
      </c>
      <c r="B11" s="263" t="s">
        <v>332</v>
      </c>
      <c r="C11" s="170"/>
      <c r="D11" s="171"/>
      <c r="E11" s="172"/>
    </row>
    <row r="12" spans="1:7" ht="17.25" thickBot="1">
      <c r="A12" s="264"/>
      <c r="B12" s="265" t="s">
        <v>333</v>
      </c>
      <c r="C12" s="267">
        <f>SUM(C7:C11)</f>
        <v>0</v>
      </c>
      <c r="D12" s="267">
        <f t="shared" ref="D12:E12" si="0">SUM(D7:D11)</f>
        <v>0</v>
      </c>
      <c r="E12" s="267">
        <f t="shared" si="0"/>
        <v>0</v>
      </c>
    </row>
    <row r="13" spans="1:7" ht="17.25" thickBot="1">
      <c r="A13" s="656" t="s">
        <v>334</v>
      </c>
      <c r="B13" s="657"/>
      <c r="C13" s="268" t="s">
        <v>116</v>
      </c>
      <c r="D13" s="269"/>
      <c r="E13" s="270" t="s">
        <v>116</v>
      </c>
    </row>
    <row r="14" spans="1:7" ht="45.75" thickBot="1">
      <c r="A14" s="257" t="s">
        <v>7</v>
      </c>
      <c r="B14" s="258" t="s">
        <v>325</v>
      </c>
      <c r="C14" s="259" t="s">
        <v>353</v>
      </c>
      <c r="D14" s="259" t="s">
        <v>335</v>
      </c>
      <c r="E14" s="261" t="s">
        <v>349</v>
      </c>
    </row>
    <row r="15" spans="1:7">
      <c r="A15" s="242">
        <v>1</v>
      </c>
      <c r="B15" s="233" t="s">
        <v>328</v>
      </c>
      <c r="C15" s="164"/>
      <c r="D15" s="165"/>
      <c r="E15" s="166"/>
    </row>
    <row r="16" spans="1:7">
      <c r="A16" s="243">
        <v>2</v>
      </c>
      <c r="B16" s="235" t="s">
        <v>329</v>
      </c>
      <c r="C16" s="167"/>
      <c r="D16" s="168"/>
      <c r="E16" s="169"/>
    </row>
    <row r="17" spans="1:5">
      <c r="A17" s="243">
        <v>3</v>
      </c>
      <c r="B17" s="235" t="s">
        <v>330</v>
      </c>
      <c r="C17" s="167"/>
      <c r="D17" s="168"/>
      <c r="E17" s="169"/>
    </row>
    <row r="18" spans="1:5">
      <c r="A18" s="243">
        <v>4</v>
      </c>
      <c r="B18" s="235" t="s">
        <v>331</v>
      </c>
      <c r="C18" s="167"/>
      <c r="D18" s="168"/>
      <c r="E18" s="169"/>
    </row>
    <row r="19" spans="1:5" ht="17.25" thickBot="1">
      <c r="A19" s="262">
        <v>5</v>
      </c>
      <c r="B19" s="263" t="s">
        <v>332</v>
      </c>
      <c r="C19" s="170"/>
      <c r="D19" s="171"/>
      <c r="E19" s="172"/>
    </row>
    <row r="20" spans="1:5" ht="17.25" thickBot="1">
      <c r="A20" s="264"/>
      <c r="B20" s="265" t="s">
        <v>336</v>
      </c>
      <c r="C20" s="267">
        <f>SUM(C15:C19)</f>
        <v>0</v>
      </c>
      <c r="D20" s="267">
        <f t="shared" ref="D20" si="1">SUM(D15:D19)</f>
        <v>0</v>
      </c>
      <c r="E20" s="267">
        <f t="shared" ref="E20" si="2">SUM(E15:E19)</f>
        <v>0</v>
      </c>
    </row>
    <row r="21" spans="1:5">
      <c r="A21" s="486"/>
      <c r="B21" s="487"/>
      <c r="C21" s="488" t="s">
        <v>116</v>
      </c>
      <c r="D21" s="488"/>
      <c r="E21" s="488" t="s">
        <v>116</v>
      </c>
    </row>
    <row r="22" spans="1:5">
      <c r="A22" s="44"/>
      <c r="B22" s="211"/>
      <c r="C22" s="489"/>
      <c r="D22" s="489"/>
      <c r="E22" s="490"/>
    </row>
    <row r="23" spans="1:5">
      <c r="A23" s="658" t="s">
        <v>354</v>
      </c>
      <c r="B23" s="658"/>
      <c r="C23" s="658"/>
      <c r="D23" s="658"/>
      <c r="E23" s="658"/>
    </row>
    <row r="24" spans="1:5">
      <c r="B24" s="329"/>
      <c r="C24" s="329"/>
      <c r="D24" s="329"/>
      <c r="E24" s="329"/>
    </row>
  </sheetData>
  <sheetProtection algorithmName="SHA-512" hashValue="6MkeJADqVKiRl3N4tt0gKlJTH9KCjgTMTU/hpMM8fyMcjklZ97a1/GG/4EkWku90tObFxHbPM8u6uCOzrEUCpg==" saltValue="7Ya0Ns0V8dqZcOWJ+jlrhQ==" spinCount="100000" sheet="1" objects="1" scenarios="1"/>
  <mergeCells count="4">
    <mergeCell ref="A3:E3"/>
    <mergeCell ref="A13:B13"/>
    <mergeCell ref="A23:E23"/>
    <mergeCell ref="A2:D2"/>
  </mergeCells>
  <dataValidations count="1">
    <dataValidation type="decimal" operator="greaterThanOrEqual" allowBlank="1" showInputMessage="1" showErrorMessage="1" error="NOP or NOS, Lives, Premium, SA must be a non negative number. " sqref="C7:E11 C15:E19">
      <formula1>0</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J14"/>
  <sheetViews>
    <sheetView workbookViewId="0">
      <selection activeCell="J7" sqref="J7"/>
    </sheetView>
  </sheetViews>
  <sheetFormatPr defaultColWidth="8.7109375" defaultRowHeight="15"/>
  <cols>
    <col min="1" max="1" width="8.7109375" style="47"/>
    <col min="2" max="2" width="20" style="47" customWidth="1"/>
    <col min="3" max="3" width="10.140625" style="47" customWidth="1"/>
    <col min="4" max="4" width="15.5703125" style="47" bestFit="1" customWidth="1"/>
    <col min="5" max="5" width="16" style="47" bestFit="1" customWidth="1"/>
    <col min="6" max="6" width="16.5703125" style="47" bestFit="1" customWidth="1"/>
    <col min="7" max="7" width="16.7109375" style="47" bestFit="1" customWidth="1"/>
    <col min="8" max="8" width="8.7109375" style="47"/>
    <col min="9" max="9" width="29.28515625" style="47" bestFit="1" customWidth="1"/>
    <col min="10" max="10" width="6.28515625" style="47" bestFit="1" customWidth="1"/>
    <col min="11" max="11" width="10.140625" style="47" customWidth="1"/>
    <col min="12" max="12" width="11.28515625" style="47" customWidth="1"/>
    <col min="13" max="13" width="8" style="47" customWidth="1"/>
    <col min="14" max="14" width="8.7109375" style="47"/>
    <col min="15" max="15" width="6.140625" style="47" bestFit="1" customWidth="1"/>
    <col min="16" max="16384" width="8.7109375" style="47"/>
  </cols>
  <sheetData>
    <row r="1" spans="1:10" s="46" customFormat="1" ht="23.25" customHeight="1">
      <c r="A1" s="46" t="s">
        <v>0</v>
      </c>
      <c r="B1" s="569">
        <f>'General Info'!B1</f>
        <v>0</v>
      </c>
      <c r="C1" s="569"/>
      <c r="D1" s="569"/>
      <c r="E1" s="569"/>
      <c r="F1" s="569"/>
      <c r="G1" s="569"/>
      <c r="H1" s="569"/>
    </row>
    <row r="2" spans="1:10">
      <c r="A2" s="662" t="str">
        <f>'General Info'!B2</f>
        <v>STATISTICS FOR THE YEAR ENDED MARCH, 2024 (AUDITED AND FINAL)</v>
      </c>
      <c r="B2" s="662"/>
      <c r="C2" s="662"/>
      <c r="D2" s="662"/>
      <c r="E2" s="662"/>
      <c r="F2" s="662"/>
      <c r="G2" s="662"/>
    </row>
    <row r="3" spans="1:10" s="46" customFormat="1" ht="15.75" customHeight="1">
      <c r="A3" s="44"/>
      <c r="B3" s="570" t="s">
        <v>355</v>
      </c>
      <c r="C3" s="570"/>
      <c r="D3" s="570"/>
      <c r="E3" s="570"/>
      <c r="F3" s="570"/>
      <c r="G3" s="570"/>
      <c r="H3" s="570"/>
    </row>
    <row r="5" spans="1:10">
      <c r="B5" s="450"/>
      <c r="C5" s="450"/>
      <c r="D5" s="661" t="s">
        <v>356</v>
      </c>
      <c r="E5" s="661"/>
      <c r="F5" s="661" t="s">
        <v>357</v>
      </c>
      <c r="G5" s="661"/>
    </row>
    <row r="6" spans="1:10">
      <c r="B6" s="485" t="s">
        <v>358</v>
      </c>
      <c r="C6" s="485"/>
      <c r="D6" s="485" t="s">
        <v>9</v>
      </c>
      <c r="E6" s="485" t="s">
        <v>359</v>
      </c>
      <c r="F6" s="485" t="s">
        <v>34</v>
      </c>
      <c r="G6" s="485" t="s">
        <v>359</v>
      </c>
    </row>
    <row r="7" spans="1:10" ht="16.5">
      <c r="B7" s="485" t="s">
        <v>360</v>
      </c>
      <c r="C7" s="485"/>
      <c r="D7" s="179"/>
      <c r="E7" s="179"/>
      <c r="F7" s="179"/>
      <c r="G7" s="179"/>
    </row>
    <row r="8" spans="1:10" ht="16.5">
      <c r="B8" s="659" t="s">
        <v>361</v>
      </c>
      <c r="C8" s="485" t="s">
        <v>362</v>
      </c>
      <c r="D8" s="179"/>
      <c r="E8" s="179"/>
      <c r="F8" s="179"/>
      <c r="G8" s="179"/>
    </row>
    <row r="9" spans="1:10" ht="16.5">
      <c r="B9" s="660"/>
      <c r="C9" s="485" t="s">
        <v>363</v>
      </c>
      <c r="D9" s="179"/>
      <c r="E9" s="179"/>
      <c r="F9" s="179"/>
      <c r="G9" s="179"/>
    </row>
    <row r="10" spans="1:10" ht="16.5">
      <c r="B10" s="659" t="s">
        <v>364</v>
      </c>
      <c r="C10" s="485" t="s">
        <v>362</v>
      </c>
      <c r="D10" s="179"/>
      <c r="E10" s="179"/>
      <c r="F10" s="179"/>
      <c r="G10" s="179"/>
    </row>
    <row r="11" spans="1:10" ht="16.5">
      <c r="B11" s="660"/>
      <c r="C11" s="485" t="s">
        <v>363</v>
      </c>
      <c r="D11" s="179"/>
      <c r="E11" s="179"/>
      <c r="F11" s="179"/>
      <c r="G11" s="179"/>
    </row>
    <row r="12" spans="1:10" ht="16.5">
      <c r="B12" s="659" t="s">
        <v>365</v>
      </c>
      <c r="C12" s="485" t="s">
        <v>362</v>
      </c>
      <c r="D12" s="179"/>
      <c r="E12" s="179"/>
      <c r="F12" s="179"/>
      <c r="G12" s="179"/>
      <c r="H12" s="472"/>
      <c r="I12" s="472"/>
      <c r="J12" s="472"/>
    </row>
    <row r="13" spans="1:10" ht="16.5">
      <c r="B13" s="660"/>
      <c r="C13" s="485" t="s">
        <v>363</v>
      </c>
      <c r="D13" s="179"/>
      <c r="E13" s="179"/>
      <c r="F13" s="179"/>
      <c r="G13" s="179"/>
    </row>
    <row r="14" spans="1:10" ht="16.5">
      <c r="B14" s="485" t="s">
        <v>366</v>
      </c>
      <c r="C14" s="485"/>
      <c r="D14" s="179"/>
      <c r="E14" s="180"/>
      <c r="F14" s="179"/>
      <c r="G14" s="180"/>
    </row>
  </sheetData>
  <sheetProtection algorithmName="SHA-512" hashValue="cNQnrIqh/9mcxtwep/BwcnNNvUnpYX47byBHJ3qompadXDFhMRhCx8doxPSE+gnChwd71W37dnGWvvZb0hFAww==" saltValue="0Kz7b36jMmjY/oNyLf3KOQ==" spinCount="100000" sheet="1" objects="1" scenarios="1"/>
  <mergeCells count="8">
    <mergeCell ref="B12:B13"/>
    <mergeCell ref="B1:H1"/>
    <mergeCell ref="B3:H3"/>
    <mergeCell ref="D5:E5"/>
    <mergeCell ref="F5:G5"/>
    <mergeCell ref="B8:B9"/>
    <mergeCell ref="B10:B11"/>
    <mergeCell ref="A2:G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H35"/>
  <sheetViews>
    <sheetView workbookViewId="0">
      <selection activeCell="K34" sqref="K34"/>
    </sheetView>
  </sheetViews>
  <sheetFormatPr defaultColWidth="9.140625" defaultRowHeight="16.5"/>
  <cols>
    <col min="1" max="1" width="9.140625" style="46" customWidth="1"/>
    <col min="2" max="2" width="44.140625" style="46" customWidth="1"/>
    <col min="3" max="4" width="20.42578125" style="46" customWidth="1"/>
    <col min="5" max="5" width="19.28515625" style="46" customWidth="1"/>
    <col min="6" max="7" width="19.7109375" style="46" customWidth="1"/>
    <col min="8" max="8" width="23.28515625" style="46" customWidth="1"/>
    <col min="9" max="16384" width="9.140625" style="46"/>
  </cols>
  <sheetData>
    <row r="1" spans="1:8" s="226" customFormat="1">
      <c r="A1" s="335" t="s">
        <v>152</v>
      </c>
      <c r="B1" s="45">
        <f>'General Info'!B1</f>
        <v>0</v>
      </c>
      <c r="C1" s="46"/>
      <c r="D1" s="46"/>
      <c r="E1" s="46"/>
      <c r="F1" s="46"/>
      <c r="G1" s="46"/>
      <c r="H1" s="46"/>
    </row>
    <row r="2" spans="1:8" ht="19.5" customHeight="1">
      <c r="A2" s="569" t="str">
        <f>'General Info'!B2</f>
        <v>STATISTICS FOR THE YEAR ENDED MARCH, 2024 (AUDITED AND FINAL)</v>
      </c>
      <c r="B2" s="569"/>
      <c r="C2" s="569"/>
      <c r="D2" s="569"/>
    </row>
    <row r="3" spans="1:8" ht="17.25" customHeight="1">
      <c r="A3" s="570" t="s">
        <v>367</v>
      </c>
      <c r="B3" s="570"/>
      <c r="C3" s="570"/>
      <c r="D3" s="570"/>
      <c r="E3" s="570"/>
      <c r="F3" s="44"/>
      <c r="G3" s="44"/>
      <c r="H3" s="44"/>
    </row>
    <row r="4" spans="1:8" ht="17.25" customHeight="1">
      <c r="A4" s="584" t="s">
        <v>368</v>
      </c>
      <c r="B4" s="584"/>
      <c r="C4" s="330"/>
      <c r="D4" s="330"/>
      <c r="E4" s="330"/>
      <c r="F4" s="44"/>
      <c r="G4" s="44"/>
      <c r="H4" s="44"/>
    </row>
    <row r="5" spans="1:8">
      <c r="A5" s="663" t="s">
        <v>7</v>
      </c>
      <c r="B5" s="665" t="s">
        <v>126</v>
      </c>
      <c r="C5" s="573" t="s">
        <v>369</v>
      </c>
      <c r="D5" s="573"/>
      <c r="E5" s="573"/>
      <c r="F5" s="573" t="s">
        <v>370</v>
      </c>
      <c r="G5" s="573"/>
      <c r="H5" s="573"/>
    </row>
    <row r="6" spans="1:8" ht="32.25" customHeight="1">
      <c r="A6" s="664"/>
      <c r="B6" s="666"/>
      <c r="C6" s="333" t="s">
        <v>9</v>
      </c>
      <c r="D6" s="333" t="s">
        <v>162</v>
      </c>
      <c r="E6" s="333" t="s">
        <v>181</v>
      </c>
      <c r="F6" s="333" t="s">
        <v>9</v>
      </c>
      <c r="G6" s="333" t="s">
        <v>162</v>
      </c>
      <c r="H6" s="333" t="s">
        <v>181</v>
      </c>
    </row>
    <row r="7" spans="1:8" ht="21" customHeight="1">
      <c r="A7" s="336">
        <v>1</v>
      </c>
      <c r="B7" s="53" t="s">
        <v>371</v>
      </c>
      <c r="C7" s="110"/>
      <c r="D7" s="110"/>
      <c r="E7" s="111"/>
      <c r="F7" s="110"/>
      <c r="G7" s="110"/>
      <c r="H7" s="111"/>
    </row>
    <row r="8" spans="1:8" ht="21" customHeight="1">
      <c r="A8" s="336">
        <v>2</v>
      </c>
      <c r="B8" s="53" t="s">
        <v>372</v>
      </c>
      <c r="C8" s="110"/>
      <c r="D8" s="110"/>
      <c r="E8" s="111"/>
      <c r="F8" s="110"/>
      <c r="G8" s="110"/>
      <c r="H8" s="111"/>
    </row>
    <row r="9" spans="1:8" ht="22.5" customHeight="1">
      <c r="A9" s="336"/>
      <c r="B9" s="53" t="s">
        <v>373</v>
      </c>
      <c r="C9" s="337">
        <f>SUM(C7:C8)</f>
        <v>0</v>
      </c>
      <c r="D9" s="337">
        <f t="shared" ref="D9:H9" si="0">SUM(D7:D8)</f>
        <v>0</v>
      </c>
      <c r="E9" s="337">
        <f t="shared" si="0"/>
        <v>0</v>
      </c>
      <c r="F9" s="337">
        <f t="shared" si="0"/>
        <v>0</v>
      </c>
      <c r="G9" s="337">
        <f t="shared" si="0"/>
        <v>0</v>
      </c>
      <c r="H9" s="337">
        <f t="shared" si="0"/>
        <v>0</v>
      </c>
    </row>
    <row r="10" spans="1:8" ht="21.75" customHeight="1">
      <c r="A10" s="336">
        <v>3</v>
      </c>
      <c r="B10" s="53" t="s">
        <v>374</v>
      </c>
      <c r="C10" s="110"/>
      <c r="D10" s="110"/>
      <c r="E10" s="111"/>
      <c r="F10" s="110"/>
      <c r="G10" s="110"/>
      <c r="H10" s="111"/>
    </row>
    <row r="11" spans="1:8" ht="20.25" customHeight="1">
      <c r="A11" s="336">
        <v>4</v>
      </c>
      <c r="B11" s="53" t="s">
        <v>375</v>
      </c>
      <c r="C11" s="110"/>
      <c r="D11" s="110"/>
      <c r="E11" s="111"/>
      <c r="F11" s="110"/>
      <c r="G11" s="110"/>
      <c r="H11" s="111"/>
    </row>
    <row r="12" spans="1:8" ht="21.75" customHeight="1">
      <c r="A12" s="336">
        <v>5</v>
      </c>
      <c r="B12" s="55" t="s">
        <v>376</v>
      </c>
      <c r="C12" s="194">
        <f>C9-C10-C11</f>
        <v>0</v>
      </c>
      <c r="D12" s="194">
        <f t="shared" ref="D12:H12" si="1">D9-D10-D11</f>
        <v>0</v>
      </c>
      <c r="E12" s="194">
        <f t="shared" si="1"/>
        <v>0</v>
      </c>
      <c r="F12" s="194">
        <f t="shared" si="1"/>
        <v>0</v>
      </c>
      <c r="G12" s="194">
        <f t="shared" si="1"/>
        <v>0</v>
      </c>
      <c r="H12" s="194">
        <f t="shared" si="1"/>
        <v>0</v>
      </c>
    </row>
    <row r="13" spans="1:8" ht="21.75" customHeight="1">
      <c r="A13" s="336"/>
      <c r="B13" s="339" t="s">
        <v>377</v>
      </c>
      <c r="C13" s="337"/>
      <c r="D13" s="337"/>
      <c r="E13" s="338"/>
      <c r="F13" s="337"/>
      <c r="G13" s="337"/>
      <c r="H13" s="338"/>
    </row>
    <row r="14" spans="1:8" ht="21" customHeight="1">
      <c r="A14" s="54" t="s">
        <v>167</v>
      </c>
      <c r="B14" s="53" t="s">
        <v>182</v>
      </c>
      <c r="C14" s="110"/>
      <c r="D14" s="110"/>
      <c r="E14" s="111"/>
      <c r="F14" s="110"/>
      <c r="G14" s="110"/>
      <c r="H14" s="111"/>
    </row>
    <row r="15" spans="1:8" ht="21.75" customHeight="1">
      <c r="A15" s="54" t="s">
        <v>171</v>
      </c>
      <c r="B15" s="53" t="s">
        <v>183</v>
      </c>
      <c r="C15" s="110"/>
      <c r="D15" s="110"/>
      <c r="E15" s="111"/>
      <c r="F15" s="110"/>
      <c r="G15" s="110"/>
      <c r="H15" s="111"/>
    </row>
    <row r="16" spans="1:8" ht="18.75" customHeight="1">
      <c r="A16" s="54" t="s">
        <v>378</v>
      </c>
      <c r="B16" s="53" t="s">
        <v>184</v>
      </c>
      <c r="C16" s="110"/>
      <c r="D16" s="110"/>
      <c r="E16" s="111"/>
      <c r="F16" s="110"/>
      <c r="G16" s="110"/>
      <c r="H16" s="111"/>
    </row>
    <row r="17" spans="1:8" ht="19.5" customHeight="1">
      <c r="A17" s="54" t="s">
        <v>379</v>
      </c>
      <c r="B17" s="53" t="s">
        <v>185</v>
      </c>
      <c r="C17" s="110"/>
      <c r="D17" s="110"/>
      <c r="E17" s="111"/>
      <c r="F17" s="110"/>
      <c r="G17" s="110"/>
      <c r="H17" s="111"/>
    </row>
    <row r="18" spans="1:8" ht="23.25" customHeight="1">
      <c r="A18" s="54"/>
      <c r="B18" s="339" t="s">
        <v>79</v>
      </c>
      <c r="C18" s="194">
        <f>SUM(C14:C17)</f>
        <v>0</v>
      </c>
      <c r="D18" s="194">
        <f t="shared" ref="D18:H18" si="2">SUM(D14:D17)</f>
        <v>0</v>
      </c>
      <c r="E18" s="194">
        <f t="shared" si="2"/>
        <v>0</v>
      </c>
      <c r="F18" s="194">
        <f t="shared" si="2"/>
        <v>0</v>
      </c>
      <c r="G18" s="194">
        <f t="shared" si="2"/>
        <v>0</v>
      </c>
      <c r="H18" s="194">
        <f t="shared" si="2"/>
        <v>0</v>
      </c>
    </row>
    <row r="19" spans="1:8">
      <c r="A19" s="340"/>
      <c r="B19" s="192" t="s">
        <v>380</v>
      </c>
      <c r="C19" s="334" t="s">
        <v>326</v>
      </c>
      <c r="D19" s="333" t="s">
        <v>162</v>
      </c>
      <c r="E19" s="333" t="s">
        <v>181</v>
      </c>
      <c r="F19" s="334" t="s">
        <v>326</v>
      </c>
      <c r="G19" s="333" t="s">
        <v>162</v>
      </c>
      <c r="H19" s="333" t="s">
        <v>181</v>
      </c>
    </row>
    <row r="20" spans="1:8" ht="23.25" customHeight="1">
      <c r="A20" s="54" t="s">
        <v>167</v>
      </c>
      <c r="B20" s="53" t="s">
        <v>381</v>
      </c>
      <c r="C20" s="181"/>
      <c r="D20" s="181"/>
      <c r="E20" s="182"/>
      <c r="F20" s="181"/>
      <c r="G20" s="181"/>
      <c r="H20" s="182"/>
    </row>
    <row r="21" spans="1:8" ht="22.5" customHeight="1">
      <c r="A21" s="54" t="s">
        <v>171</v>
      </c>
      <c r="B21" s="53" t="s">
        <v>382</v>
      </c>
      <c r="C21" s="181"/>
      <c r="D21" s="181"/>
      <c r="E21" s="182"/>
      <c r="F21" s="181"/>
      <c r="G21" s="181"/>
      <c r="H21" s="182"/>
    </row>
    <row r="22" spans="1:8" ht="22.5" customHeight="1">
      <c r="A22" s="54" t="s">
        <v>378</v>
      </c>
      <c r="B22" s="53" t="s">
        <v>383</v>
      </c>
      <c r="C22" s="181"/>
      <c r="D22" s="181"/>
      <c r="E22" s="182"/>
      <c r="F22" s="181"/>
      <c r="G22" s="181"/>
      <c r="H22" s="182"/>
    </row>
    <row r="23" spans="1:8" ht="21" customHeight="1">
      <c r="A23" s="54" t="s">
        <v>379</v>
      </c>
      <c r="B23" s="53" t="s">
        <v>384</v>
      </c>
      <c r="C23" s="181"/>
      <c r="D23" s="181"/>
      <c r="E23" s="182"/>
      <c r="F23" s="181"/>
      <c r="G23" s="181"/>
      <c r="H23" s="182"/>
    </row>
    <row r="24" spans="1:8" ht="21" customHeight="1">
      <c r="A24" s="54" t="s">
        <v>385</v>
      </c>
      <c r="B24" s="53" t="s">
        <v>386</v>
      </c>
      <c r="C24" s="181"/>
      <c r="D24" s="181"/>
      <c r="E24" s="182"/>
      <c r="F24" s="181"/>
      <c r="G24" s="181"/>
      <c r="H24" s="182"/>
    </row>
    <row r="25" spans="1:8" ht="20.25" customHeight="1">
      <c r="A25" s="54" t="s">
        <v>387</v>
      </c>
      <c r="B25" s="53" t="s">
        <v>388</v>
      </c>
      <c r="C25" s="181"/>
      <c r="D25" s="181"/>
      <c r="E25" s="182"/>
      <c r="F25" s="181"/>
      <c r="G25" s="181"/>
      <c r="H25" s="182"/>
    </row>
    <row r="26" spans="1:8" ht="21.75" customHeight="1">
      <c r="A26" s="54" t="s">
        <v>389</v>
      </c>
      <c r="B26" s="53" t="s">
        <v>390</v>
      </c>
      <c r="C26" s="181"/>
      <c r="D26" s="181"/>
      <c r="E26" s="182"/>
      <c r="F26" s="181"/>
      <c r="G26" s="181"/>
      <c r="H26" s="182"/>
    </row>
    <row r="27" spans="1:8" ht="24" customHeight="1">
      <c r="A27" s="53"/>
      <c r="B27" s="339" t="s">
        <v>79</v>
      </c>
      <c r="C27" s="341">
        <f>SUM(C20:C26)</f>
        <v>0</v>
      </c>
      <c r="D27" s="341">
        <f t="shared" ref="D27:H27" si="3">SUM(D20:D26)</f>
        <v>0</v>
      </c>
      <c r="E27" s="341">
        <f t="shared" si="3"/>
        <v>0</v>
      </c>
      <c r="F27" s="341">
        <f t="shared" si="3"/>
        <v>0</v>
      </c>
      <c r="G27" s="341">
        <f t="shared" si="3"/>
        <v>0</v>
      </c>
      <c r="H27" s="341">
        <f t="shared" si="3"/>
        <v>0</v>
      </c>
    </row>
    <row r="28" spans="1:8" ht="24" customHeight="1">
      <c r="A28" s="210"/>
      <c r="B28" s="342"/>
      <c r="C28" s="343"/>
      <c r="D28" s="343"/>
      <c r="E28" s="344"/>
      <c r="F28" s="343"/>
      <c r="G28" s="343"/>
      <c r="H28" s="344"/>
    </row>
    <row r="29" spans="1:8" ht="17.25" customHeight="1">
      <c r="A29" s="211" t="s">
        <v>391</v>
      </c>
      <c r="B29" s="342"/>
      <c r="C29" s="343"/>
      <c r="D29" s="343"/>
      <c r="E29" s="344"/>
      <c r="F29" s="343"/>
      <c r="G29" s="343"/>
      <c r="H29" s="344"/>
    </row>
    <row r="30" spans="1:8" ht="45.75">
      <c r="A30" s="331" t="s">
        <v>392</v>
      </c>
      <c r="B30" s="332" t="s">
        <v>393</v>
      </c>
      <c r="C30" s="333" t="s">
        <v>162</v>
      </c>
      <c r="D30" s="345" t="s">
        <v>394</v>
      </c>
      <c r="E30" s="344"/>
      <c r="F30" s="343"/>
      <c r="G30" s="343"/>
      <c r="H30" s="344"/>
    </row>
    <row r="31" spans="1:8" ht="24" customHeight="1">
      <c r="A31" s="181"/>
      <c r="B31" s="181"/>
      <c r="C31" s="110"/>
      <c r="D31" s="181"/>
      <c r="E31" s="344"/>
      <c r="F31" s="343"/>
      <c r="G31" s="343"/>
      <c r="H31" s="344"/>
    </row>
    <row r="32" spans="1:8">
      <c r="A32" s="45"/>
      <c r="B32" s="346"/>
      <c r="C32" s="343"/>
      <c r="D32" s="343"/>
    </row>
    <row r="33" spans="1:1">
      <c r="A33" s="46" t="s">
        <v>395</v>
      </c>
    </row>
    <row r="34" spans="1:1">
      <c r="A34" s="45" t="s">
        <v>396</v>
      </c>
    </row>
    <row r="35" spans="1:1">
      <c r="A35" s="46" t="s">
        <v>397</v>
      </c>
    </row>
  </sheetData>
  <sheetProtection algorithmName="SHA-512" hashValue="YcY0xdYevL2HLi3l1t68UpvwpdkCJODzyLu1FcvdPmQUrdoWbRsAAGQ7jUO43aBDKfkxTprDZvzespG//Hnz6Q==" saltValue="XW+Yuw8BVK/wfDNrvTlzGw==" spinCount="100000" sheet="1" objects="1" scenarios="1"/>
  <mergeCells count="7">
    <mergeCell ref="A2:D2"/>
    <mergeCell ref="F5:H5"/>
    <mergeCell ref="A3:E3"/>
    <mergeCell ref="A4:B4"/>
    <mergeCell ref="A5:A6"/>
    <mergeCell ref="B5:B6"/>
    <mergeCell ref="C5:E5"/>
  </mergeCells>
  <dataValidations count="1">
    <dataValidation type="decimal" operator="greaterThanOrEqual" allowBlank="1" showInputMessage="1" showErrorMessage="1" error="NOP or NOS, Lives, Premium, SA must be a non negative number. " sqref="C20:H26 C14:H17 C31 C7:H8 C10:H11">
      <formula1>0</formula1>
    </dataValidation>
  </dataValidation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K35"/>
  <sheetViews>
    <sheetView topLeftCell="A10" workbookViewId="0">
      <selection activeCell="F31" sqref="F31"/>
    </sheetView>
  </sheetViews>
  <sheetFormatPr defaultColWidth="9.140625" defaultRowHeight="16.5"/>
  <cols>
    <col min="1" max="1" width="9.7109375" style="531" customWidth="1"/>
    <col min="2" max="2" width="44.140625" style="531" customWidth="1"/>
    <col min="3" max="4" width="20.42578125" style="531" customWidth="1"/>
    <col min="5" max="5" width="19.28515625" style="531" customWidth="1"/>
    <col min="6" max="7" width="19.7109375" style="531" customWidth="1"/>
    <col min="8" max="8" width="23.28515625" style="531" customWidth="1"/>
    <col min="9" max="16384" width="9.140625" style="531"/>
  </cols>
  <sheetData>
    <row r="1" spans="1:11" s="530" customFormat="1">
      <c r="A1" s="335" t="s">
        <v>152</v>
      </c>
      <c r="B1" s="45">
        <f>'General Info'!B1</f>
        <v>0</v>
      </c>
      <c r="C1" s="531"/>
      <c r="D1" s="531"/>
      <c r="E1" s="531"/>
      <c r="F1" s="531"/>
      <c r="G1" s="531"/>
      <c r="H1" s="531"/>
    </row>
    <row r="2" spans="1:11" ht="19.5" customHeight="1">
      <c r="A2" s="569" t="str">
        <f>'General Info'!B2</f>
        <v>STATISTICS FOR THE YEAR ENDED MARCH, 2024 (AUDITED AND FINAL)</v>
      </c>
      <c r="B2" s="569"/>
      <c r="C2" s="569"/>
      <c r="D2" s="569"/>
    </row>
    <row r="3" spans="1:11" ht="17.25" customHeight="1">
      <c r="A3" s="570" t="s">
        <v>367</v>
      </c>
      <c r="B3" s="570"/>
      <c r="C3" s="570"/>
      <c r="D3" s="570"/>
      <c r="E3" s="570"/>
      <c r="F3" s="44"/>
      <c r="G3" s="44"/>
      <c r="H3" s="44"/>
    </row>
    <row r="4" spans="1:11" ht="17.25" customHeight="1">
      <c r="A4" s="584" t="s">
        <v>398</v>
      </c>
      <c r="B4" s="584"/>
      <c r="C4" s="515"/>
      <c r="D4" s="515"/>
      <c r="E4" s="515"/>
      <c r="F4" s="44"/>
      <c r="G4" s="44"/>
      <c r="H4" s="44"/>
    </row>
    <row r="5" spans="1:11">
      <c r="A5" s="663" t="s">
        <v>7</v>
      </c>
      <c r="B5" s="665" t="s">
        <v>126</v>
      </c>
      <c r="C5" s="573" t="s">
        <v>369</v>
      </c>
      <c r="D5" s="573"/>
      <c r="E5" s="573"/>
      <c r="F5" s="573" t="s">
        <v>370</v>
      </c>
      <c r="G5" s="573"/>
      <c r="H5" s="573"/>
    </row>
    <row r="6" spans="1:11" ht="32.25" customHeight="1">
      <c r="A6" s="664"/>
      <c r="B6" s="666"/>
      <c r="C6" s="518" t="s">
        <v>34</v>
      </c>
      <c r="D6" s="518" t="s">
        <v>162</v>
      </c>
      <c r="E6" s="518" t="s">
        <v>181</v>
      </c>
      <c r="F6" s="518" t="s">
        <v>34</v>
      </c>
      <c r="G6" s="518" t="s">
        <v>162</v>
      </c>
      <c r="H6" s="518" t="s">
        <v>181</v>
      </c>
    </row>
    <row r="7" spans="1:11" ht="21" customHeight="1">
      <c r="A7" s="533">
        <v>1</v>
      </c>
      <c r="B7" s="53" t="s">
        <v>399</v>
      </c>
      <c r="C7" s="110"/>
      <c r="D7" s="110"/>
      <c r="E7" s="111"/>
      <c r="F7" s="110"/>
      <c r="G7" s="110"/>
      <c r="H7" s="111"/>
    </row>
    <row r="8" spans="1:11" ht="21" customHeight="1">
      <c r="A8" s="533">
        <v>2</v>
      </c>
      <c r="B8" s="53" t="s">
        <v>372</v>
      </c>
      <c r="C8" s="110"/>
      <c r="D8" s="110"/>
      <c r="E8" s="111"/>
      <c r="F8" s="110"/>
      <c r="G8" s="110"/>
      <c r="H8" s="111"/>
    </row>
    <row r="9" spans="1:11" ht="22.5" customHeight="1">
      <c r="A9" s="533"/>
      <c r="B9" s="53" t="s">
        <v>373</v>
      </c>
      <c r="C9" s="337">
        <f>C7+C8</f>
        <v>0</v>
      </c>
      <c r="D9" s="337">
        <f t="shared" ref="D9:H9" si="0">D7+D8</f>
        <v>0</v>
      </c>
      <c r="E9" s="337">
        <f t="shared" si="0"/>
        <v>0</v>
      </c>
      <c r="F9" s="337">
        <f t="shared" si="0"/>
        <v>0</v>
      </c>
      <c r="G9" s="337">
        <f t="shared" si="0"/>
        <v>0</v>
      </c>
      <c r="H9" s="337">
        <f t="shared" si="0"/>
        <v>0</v>
      </c>
    </row>
    <row r="10" spans="1:11" ht="21.75" customHeight="1">
      <c r="A10" s="533">
        <v>3</v>
      </c>
      <c r="B10" s="53" t="s">
        <v>374</v>
      </c>
      <c r="C10" s="110"/>
      <c r="D10" s="110"/>
      <c r="E10" s="111"/>
      <c r="F10" s="110"/>
      <c r="G10" s="110"/>
      <c r="H10" s="111"/>
    </row>
    <row r="11" spans="1:11" ht="20.25" customHeight="1">
      <c r="A11" s="533">
        <v>4</v>
      </c>
      <c r="B11" s="53" t="s">
        <v>375</v>
      </c>
      <c r="C11" s="110"/>
      <c r="D11" s="110"/>
      <c r="E11" s="111"/>
      <c r="F11" s="110"/>
      <c r="G11" s="110"/>
      <c r="H11" s="111"/>
      <c r="J11" s="350"/>
      <c r="K11" s="350"/>
    </row>
    <row r="12" spans="1:11" ht="21.75" customHeight="1">
      <c r="A12" s="533">
        <v>5</v>
      </c>
      <c r="B12" s="55" t="s">
        <v>376</v>
      </c>
      <c r="C12" s="194">
        <f>C9-C10-C11</f>
        <v>0</v>
      </c>
      <c r="D12" s="194">
        <f t="shared" ref="D12:H12" si="1">D9-D10-D11</f>
        <v>0</v>
      </c>
      <c r="E12" s="194">
        <f t="shared" si="1"/>
        <v>0</v>
      </c>
      <c r="F12" s="194">
        <f t="shared" si="1"/>
        <v>0</v>
      </c>
      <c r="G12" s="194">
        <f t="shared" si="1"/>
        <v>0</v>
      </c>
      <c r="H12" s="194">
        <f t="shared" si="1"/>
        <v>0</v>
      </c>
    </row>
    <row r="13" spans="1:11" ht="21.75" customHeight="1">
      <c r="A13" s="533"/>
      <c r="B13" s="339" t="s">
        <v>377</v>
      </c>
      <c r="C13" s="337"/>
      <c r="D13" s="337"/>
      <c r="E13" s="338"/>
      <c r="F13" s="337"/>
      <c r="G13" s="337"/>
      <c r="H13" s="338"/>
    </row>
    <row r="14" spans="1:11" ht="21" customHeight="1">
      <c r="A14" s="54" t="s">
        <v>167</v>
      </c>
      <c r="B14" s="53" t="s">
        <v>182</v>
      </c>
      <c r="C14" s="110"/>
      <c r="D14" s="110"/>
      <c r="E14" s="111"/>
      <c r="F14" s="110"/>
      <c r="G14" s="110"/>
      <c r="H14" s="111"/>
    </row>
    <row r="15" spans="1:11" ht="21.75" customHeight="1">
      <c r="A15" s="54" t="s">
        <v>171</v>
      </c>
      <c r="B15" s="53" t="s">
        <v>183</v>
      </c>
      <c r="C15" s="110"/>
      <c r="D15" s="110"/>
      <c r="E15" s="111"/>
      <c r="F15" s="110"/>
      <c r="G15" s="110"/>
      <c r="H15" s="111"/>
    </row>
    <row r="16" spans="1:11" ht="18.75" customHeight="1">
      <c r="A16" s="54" t="s">
        <v>378</v>
      </c>
      <c r="B16" s="53" t="s">
        <v>184</v>
      </c>
      <c r="C16" s="110"/>
      <c r="D16" s="110"/>
      <c r="E16" s="111"/>
      <c r="F16" s="110"/>
      <c r="G16" s="110"/>
      <c r="H16" s="111"/>
    </row>
    <row r="17" spans="1:8" ht="19.5" customHeight="1">
      <c r="A17" s="54" t="s">
        <v>379</v>
      </c>
      <c r="B17" s="53" t="s">
        <v>185</v>
      </c>
      <c r="C17" s="110"/>
      <c r="D17" s="110"/>
      <c r="E17" s="111"/>
      <c r="F17" s="110"/>
      <c r="G17" s="110"/>
      <c r="H17" s="111"/>
    </row>
    <row r="18" spans="1:8" ht="23.25" customHeight="1">
      <c r="A18" s="54"/>
      <c r="B18" s="339" t="s">
        <v>79</v>
      </c>
      <c r="C18" s="194">
        <f>SUM(C14:C17)</f>
        <v>0</v>
      </c>
      <c r="D18" s="194">
        <f t="shared" ref="D18:H18" si="2">SUM(D14:D17)</f>
        <v>0</v>
      </c>
      <c r="E18" s="194">
        <f t="shared" si="2"/>
        <v>0</v>
      </c>
      <c r="F18" s="194">
        <f t="shared" si="2"/>
        <v>0</v>
      </c>
      <c r="G18" s="194">
        <f t="shared" si="2"/>
        <v>0</v>
      </c>
      <c r="H18" s="194">
        <f t="shared" si="2"/>
        <v>0</v>
      </c>
    </row>
    <row r="19" spans="1:8" ht="22.5" customHeight="1">
      <c r="A19" s="340"/>
      <c r="B19" s="192" t="s">
        <v>380</v>
      </c>
      <c r="C19" s="518" t="s">
        <v>34</v>
      </c>
      <c r="D19" s="518" t="s">
        <v>162</v>
      </c>
      <c r="E19" s="518" t="s">
        <v>181</v>
      </c>
      <c r="F19" s="518" t="s">
        <v>34</v>
      </c>
      <c r="G19" s="518" t="s">
        <v>162</v>
      </c>
      <c r="H19" s="518" t="s">
        <v>181</v>
      </c>
    </row>
    <row r="20" spans="1:8" ht="23.25" customHeight="1">
      <c r="A20" s="54" t="s">
        <v>167</v>
      </c>
      <c r="B20" s="53" t="s">
        <v>381</v>
      </c>
      <c r="C20" s="181"/>
      <c r="D20" s="181"/>
      <c r="E20" s="182"/>
      <c r="F20" s="181"/>
      <c r="G20" s="181"/>
      <c r="H20" s="182"/>
    </row>
    <row r="21" spans="1:8" ht="22.5" customHeight="1">
      <c r="A21" s="54" t="s">
        <v>171</v>
      </c>
      <c r="B21" s="53" t="s">
        <v>382</v>
      </c>
      <c r="C21" s="181"/>
      <c r="D21" s="181"/>
      <c r="E21" s="182"/>
      <c r="F21" s="181"/>
      <c r="G21" s="181"/>
      <c r="H21" s="182"/>
    </row>
    <row r="22" spans="1:8" ht="22.5" customHeight="1">
      <c r="A22" s="54" t="s">
        <v>378</v>
      </c>
      <c r="B22" s="53" t="s">
        <v>383</v>
      </c>
      <c r="C22" s="181"/>
      <c r="D22" s="181"/>
      <c r="E22" s="182"/>
      <c r="F22" s="181"/>
      <c r="G22" s="181"/>
      <c r="H22" s="182"/>
    </row>
    <row r="23" spans="1:8" ht="21" customHeight="1">
      <c r="A23" s="54" t="s">
        <v>379</v>
      </c>
      <c r="B23" s="53" t="s">
        <v>384</v>
      </c>
      <c r="C23" s="181"/>
      <c r="D23" s="181"/>
      <c r="E23" s="182"/>
      <c r="F23" s="181"/>
      <c r="G23" s="181"/>
      <c r="H23" s="182"/>
    </row>
    <row r="24" spans="1:8" ht="21" customHeight="1">
      <c r="A24" s="54" t="s">
        <v>385</v>
      </c>
      <c r="B24" s="53" t="s">
        <v>386</v>
      </c>
      <c r="C24" s="181"/>
      <c r="D24" s="181"/>
      <c r="E24" s="182"/>
      <c r="F24" s="181"/>
      <c r="G24" s="181"/>
      <c r="H24" s="182"/>
    </row>
    <row r="25" spans="1:8" ht="20.25" customHeight="1">
      <c r="A25" s="54" t="s">
        <v>387</v>
      </c>
      <c r="B25" s="53" t="s">
        <v>388</v>
      </c>
      <c r="C25" s="181"/>
      <c r="D25" s="181"/>
      <c r="E25" s="182"/>
      <c r="F25" s="181"/>
      <c r="G25" s="181"/>
      <c r="H25" s="182"/>
    </row>
    <row r="26" spans="1:8" ht="21.75" customHeight="1">
      <c r="A26" s="54" t="s">
        <v>389</v>
      </c>
      <c r="B26" s="53" t="s">
        <v>390</v>
      </c>
      <c r="C26" s="181"/>
      <c r="D26" s="181"/>
      <c r="E26" s="182"/>
      <c r="F26" s="181"/>
      <c r="G26" s="181"/>
      <c r="H26" s="182"/>
    </row>
    <row r="27" spans="1:8" ht="24" customHeight="1">
      <c r="A27" s="53"/>
      <c r="B27" s="339" t="s">
        <v>79</v>
      </c>
      <c r="C27" s="341">
        <f>SUM(C20:C26)</f>
        <v>0</v>
      </c>
      <c r="D27" s="341">
        <f t="shared" ref="D27:H27" si="3">SUM(D20:D26)</f>
        <v>0</v>
      </c>
      <c r="E27" s="341">
        <f t="shared" si="3"/>
        <v>0</v>
      </c>
      <c r="F27" s="341">
        <f t="shared" si="3"/>
        <v>0</v>
      </c>
      <c r="G27" s="341">
        <f t="shared" si="3"/>
        <v>0</v>
      </c>
      <c r="H27" s="341">
        <f t="shared" si="3"/>
        <v>0</v>
      </c>
    </row>
    <row r="28" spans="1:8" ht="24" customHeight="1">
      <c r="A28" s="210"/>
      <c r="B28" s="342"/>
      <c r="C28" s="343"/>
      <c r="D28" s="343"/>
      <c r="E28" s="344"/>
      <c r="F28" s="343"/>
      <c r="G28" s="343"/>
      <c r="H28" s="344"/>
    </row>
    <row r="29" spans="1:8" ht="24" customHeight="1">
      <c r="A29" s="211" t="s">
        <v>400</v>
      </c>
      <c r="B29" s="342"/>
      <c r="C29" s="343"/>
      <c r="D29" s="343"/>
      <c r="E29" s="344"/>
      <c r="F29" s="343"/>
      <c r="G29" s="343"/>
      <c r="H29" s="344"/>
    </row>
    <row r="30" spans="1:8" ht="45.75">
      <c r="A30" s="484" t="s">
        <v>708</v>
      </c>
      <c r="B30" s="517" t="s">
        <v>401</v>
      </c>
      <c r="C30" s="518" t="s">
        <v>34</v>
      </c>
      <c r="D30" s="345" t="s">
        <v>394</v>
      </c>
      <c r="E30" s="344"/>
      <c r="F30" s="343"/>
      <c r="G30" s="343"/>
      <c r="H30" s="344"/>
    </row>
    <row r="31" spans="1:8" ht="24" customHeight="1">
      <c r="A31" s="181"/>
      <c r="B31" s="181"/>
      <c r="C31" s="183"/>
      <c r="D31" s="181"/>
      <c r="E31" s="344"/>
      <c r="F31" s="343"/>
      <c r="G31" s="343"/>
      <c r="H31" s="344"/>
    </row>
    <row r="32" spans="1:8" ht="24" customHeight="1">
      <c r="A32" s="45"/>
      <c r="B32" s="346"/>
      <c r="C32" s="343"/>
      <c r="D32" s="343"/>
      <c r="E32" s="344"/>
      <c r="F32" s="343"/>
      <c r="G32" s="343"/>
      <c r="H32" s="344"/>
    </row>
    <row r="33" spans="1:8" ht="22.5" customHeight="1">
      <c r="A33" s="531" t="s">
        <v>395</v>
      </c>
    </row>
    <row r="34" spans="1:8">
      <c r="A34" s="45" t="s">
        <v>396</v>
      </c>
    </row>
    <row r="35" spans="1:8" ht="16.5" customHeight="1">
      <c r="A35" s="667" t="s">
        <v>397</v>
      </c>
      <c r="B35" s="667"/>
      <c r="C35" s="667"/>
      <c r="D35" s="667"/>
      <c r="E35" s="667"/>
      <c r="F35" s="667"/>
      <c r="G35" s="667"/>
      <c r="H35" s="667"/>
    </row>
  </sheetData>
  <sheetProtection algorithmName="SHA-512" hashValue="LiRXDfQW+Erj5eTITLiDEoCpUo4Up19xLmI6/ItHTCvGFt136GHhlcYRg40Aorbtp8UKv1fHgqNo2sgw4QK9iQ==" saltValue="LBtFfODUEk2K70RgCxeqOg==" spinCount="100000" sheet="1" objects="1" scenarios="1"/>
  <mergeCells count="8">
    <mergeCell ref="A2:D2"/>
    <mergeCell ref="A35:H35"/>
    <mergeCell ref="A3:E3"/>
    <mergeCell ref="A4:B4"/>
    <mergeCell ref="A5:A6"/>
    <mergeCell ref="B5:B6"/>
    <mergeCell ref="C5:E5"/>
    <mergeCell ref="F5:H5"/>
  </mergeCells>
  <dataValidations count="1">
    <dataValidation type="decimal" operator="greaterThanOrEqual" allowBlank="1" showInputMessage="1" showErrorMessage="1" error="NOP or NOS, Lives, Premium, SA must be a non negative number. _x000a_" sqref="C20:H26 C14:H17 C10:H11 C7:H8">
      <formula1>0</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X564"/>
  <sheetViews>
    <sheetView topLeftCell="A444" zoomScale="110" zoomScaleNormal="110" workbookViewId="0">
      <selection activeCell="E472" sqref="E472"/>
    </sheetView>
  </sheetViews>
  <sheetFormatPr defaultColWidth="9.140625" defaultRowHeight="16.5"/>
  <cols>
    <col min="1" max="1" width="23.42578125" style="507" customWidth="1"/>
    <col min="2" max="2" width="31.85546875" style="507" customWidth="1"/>
    <col min="3" max="6" width="22" style="507" customWidth="1"/>
    <col min="7" max="16384" width="9.140625" style="507"/>
  </cols>
  <sheetData>
    <row r="1" spans="1:24">
      <c r="A1" s="188" t="s">
        <v>0</v>
      </c>
      <c r="B1" s="45">
        <f>'General Info'!B1</f>
        <v>0</v>
      </c>
      <c r="F1" s="188"/>
    </row>
    <row r="2" spans="1:24">
      <c r="A2" s="569" t="str">
        <f>'General Info'!B2</f>
        <v>STATISTICS FOR THE YEAR ENDED MARCH, 2024 (AUDITED AND FINAL)</v>
      </c>
      <c r="B2" s="569"/>
      <c r="C2" s="569"/>
      <c r="D2" s="569"/>
      <c r="E2" s="569"/>
    </row>
    <row r="3" spans="1:24">
      <c r="A3" s="570" t="s">
        <v>402</v>
      </c>
      <c r="B3" s="570"/>
      <c r="C3" s="570"/>
      <c r="D3" s="570"/>
      <c r="E3" s="570"/>
      <c r="F3" s="570"/>
    </row>
    <row r="4" spans="1:24" ht="19.5" hidden="1" customHeight="1">
      <c r="A4" s="39" t="s">
        <v>48</v>
      </c>
      <c r="B4" s="39" t="s">
        <v>49</v>
      </c>
      <c r="C4" s="39" t="s">
        <v>50</v>
      </c>
      <c r="D4" s="39" t="s">
        <v>51</v>
      </c>
      <c r="E4" s="39" t="s">
        <v>52</v>
      </c>
      <c r="F4" s="39" t="s">
        <v>53</v>
      </c>
      <c r="G4" s="39" t="s">
        <v>54</v>
      </c>
      <c r="H4" s="39" t="s">
        <v>55</v>
      </c>
      <c r="I4" s="39" t="s">
        <v>321</v>
      </c>
      <c r="J4" s="39" t="s">
        <v>322</v>
      </c>
      <c r="K4" s="39" t="s">
        <v>323</v>
      </c>
      <c r="L4" s="39" t="s">
        <v>56</v>
      </c>
      <c r="M4" s="39" t="s">
        <v>57</v>
      </c>
      <c r="N4" s="39" t="s">
        <v>58</v>
      </c>
      <c r="O4" s="39" t="s">
        <v>59</v>
      </c>
      <c r="P4" s="39" t="s">
        <v>1</v>
      </c>
      <c r="Q4" s="39" t="s">
        <v>60</v>
      </c>
      <c r="R4" s="39" t="s">
        <v>61</v>
      </c>
      <c r="S4" s="39" t="s">
        <v>62</v>
      </c>
      <c r="T4" s="39" t="s">
        <v>121</v>
      </c>
      <c r="U4" s="39" t="s">
        <v>122</v>
      </c>
      <c r="V4" s="39" t="s">
        <v>123</v>
      </c>
      <c r="W4" s="39" t="s">
        <v>124</v>
      </c>
      <c r="X4" s="39" t="s">
        <v>125</v>
      </c>
    </row>
    <row r="5" spans="1:24" ht="17.25" thickBot="1"/>
    <row r="6" spans="1:24" ht="36" customHeight="1" thickBot="1">
      <c r="A6" s="456" t="s">
        <v>63</v>
      </c>
      <c r="B6" s="457" t="s">
        <v>403</v>
      </c>
      <c r="C6" s="202" t="s">
        <v>404</v>
      </c>
      <c r="D6" s="202" t="s">
        <v>198</v>
      </c>
      <c r="E6" s="202" t="s">
        <v>405</v>
      </c>
      <c r="F6" s="203" t="s">
        <v>406</v>
      </c>
    </row>
    <row r="7" spans="1:24" ht="20.100000000000001" customHeight="1">
      <c r="A7" s="672" t="s">
        <v>407</v>
      </c>
      <c r="B7" s="55" t="s">
        <v>17</v>
      </c>
      <c r="C7" s="214">
        <f>C8+C9+C10</f>
        <v>0</v>
      </c>
      <c r="D7" s="214">
        <f t="shared" ref="D7:E7" si="0">D8+D9+D10</f>
        <v>0</v>
      </c>
      <c r="E7" s="214">
        <f t="shared" si="0"/>
        <v>0</v>
      </c>
      <c r="F7" s="214">
        <f>C7+D7-E7</f>
        <v>0</v>
      </c>
    </row>
    <row r="8" spans="1:24" ht="20.100000000000001" customHeight="1">
      <c r="A8" s="668"/>
      <c r="B8" s="458" t="s">
        <v>76</v>
      </c>
      <c r="C8" s="110"/>
      <c r="D8" s="110"/>
      <c r="E8" s="110"/>
      <c r="F8" s="214">
        <f t="shared" ref="F8:F71" si="1">C8+D8-E8</f>
        <v>0</v>
      </c>
    </row>
    <row r="9" spans="1:24" ht="20.100000000000001" customHeight="1">
      <c r="A9" s="668"/>
      <c r="B9" s="458" t="s">
        <v>77</v>
      </c>
      <c r="C9" s="110"/>
      <c r="D9" s="110"/>
      <c r="E9" s="110"/>
      <c r="F9" s="214">
        <f t="shared" si="1"/>
        <v>0</v>
      </c>
    </row>
    <row r="10" spans="1:24" ht="20.100000000000001" customHeight="1">
      <c r="A10" s="668"/>
      <c r="B10" s="458" t="s">
        <v>203</v>
      </c>
      <c r="C10" s="110"/>
      <c r="D10" s="110"/>
      <c r="E10" s="110"/>
      <c r="F10" s="214">
        <f t="shared" si="1"/>
        <v>0</v>
      </c>
    </row>
    <row r="11" spans="1:24" ht="20.100000000000001" customHeight="1">
      <c r="A11" s="668"/>
      <c r="B11" s="55" t="s">
        <v>408</v>
      </c>
      <c r="C11" s="214">
        <f>C12+C13</f>
        <v>0</v>
      </c>
      <c r="D11" s="214">
        <f t="shared" ref="D11:E11" si="2">D12+D13</f>
        <v>0</v>
      </c>
      <c r="E11" s="214">
        <f t="shared" si="2"/>
        <v>0</v>
      </c>
      <c r="F11" s="214">
        <f t="shared" si="1"/>
        <v>0</v>
      </c>
    </row>
    <row r="12" spans="1:24" ht="20.100000000000001" customHeight="1">
      <c r="A12" s="668"/>
      <c r="B12" s="458" t="s">
        <v>409</v>
      </c>
      <c r="C12" s="184"/>
      <c r="D12" s="184"/>
      <c r="E12" s="184"/>
      <c r="F12" s="214">
        <f t="shared" si="1"/>
        <v>0</v>
      </c>
    </row>
    <row r="13" spans="1:24" ht="20.100000000000001" customHeight="1">
      <c r="A13" s="668"/>
      <c r="B13" s="458" t="s">
        <v>410</v>
      </c>
      <c r="C13" s="184"/>
      <c r="D13" s="184"/>
      <c r="E13" s="184"/>
      <c r="F13" s="214">
        <f t="shared" si="1"/>
        <v>0</v>
      </c>
    </row>
    <row r="14" spans="1:24" ht="20.100000000000001" customHeight="1">
      <c r="A14" s="668"/>
      <c r="B14" s="55" t="s">
        <v>411</v>
      </c>
      <c r="C14" s="194">
        <f>C7+C11</f>
        <v>0</v>
      </c>
      <c r="D14" s="194">
        <f>D7+D11</f>
        <v>0</v>
      </c>
      <c r="E14" s="194">
        <f t="shared" ref="E14" si="3">E7+E11</f>
        <v>0</v>
      </c>
      <c r="F14" s="214">
        <f t="shared" si="1"/>
        <v>0</v>
      </c>
    </row>
    <row r="15" spans="1:24" ht="20.100000000000001" customHeight="1">
      <c r="A15" s="668"/>
      <c r="B15" s="55" t="s">
        <v>412</v>
      </c>
      <c r="C15" s="194">
        <f>C16+C17+C18+C19+C20</f>
        <v>0</v>
      </c>
      <c r="D15" s="194">
        <f t="shared" ref="D15:E15" si="4">D16+D17+D18+D19+D20</f>
        <v>0</v>
      </c>
      <c r="E15" s="194">
        <f t="shared" si="4"/>
        <v>0</v>
      </c>
      <c r="F15" s="214">
        <f t="shared" si="1"/>
        <v>0</v>
      </c>
    </row>
    <row r="16" spans="1:24" ht="20.100000000000001" customHeight="1">
      <c r="A16" s="668"/>
      <c r="B16" s="458" t="s">
        <v>129</v>
      </c>
      <c r="C16" s="110"/>
      <c r="D16" s="110"/>
      <c r="E16" s="110"/>
      <c r="F16" s="214">
        <f t="shared" si="1"/>
        <v>0</v>
      </c>
    </row>
    <row r="17" spans="1:10" ht="20.100000000000001" customHeight="1">
      <c r="A17" s="668"/>
      <c r="B17" s="458" t="s">
        <v>130</v>
      </c>
      <c r="C17" s="110"/>
      <c r="D17" s="110"/>
      <c r="E17" s="110"/>
      <c r="F17" s="214">
        <f t="shared" si="1"/>
        <v>0</v>
      </c>
      <c r="J17" s="45"/>
    </row>
    <row r="18" spans="1:10" ht="20.100000000000001" customHeight="1">
      <c r="A18" s="668"/>
      <c r="B18" s="458" t="s">
        <v>131</v>
      </c>
      <c r="C18" s="110"/>
      <c r="D18" s="110"/>
      <c r="E18" s="110"/>
      <c r="F18" s="214">
        <f t="shared" si="1"/>
        <v>0</v>
      </c>
    </row>
    <row r="19" spans="1:10" ht="20.100000000000001" customHeight="1">
      <c r="A19" s="668"/>
      <c r="B19" s="458" t="s">
        <v>413</v>
      </c>
      <c r="C19" s="110"/>
      <c r="D19" s="110"/>
      <c r="E19" s="110"/>
      <c r="F19" s="214">
        <f t="shared" si="1"/>
        <v>0</v>
      </c>
    </row>
    <row r="20" spans="1:10" ht="20.100000000000001" customHeight="1" thickBot="1">
      <c r="A20" s="668"/>
      <c r="B20" s="458" t="s">
        <v>132</v>
      </c>
      <c r="C20" s="110"/>
      <c r="D20" s="110"/>
      <c r="E20" s="110"/>
      <c r="F20" s="214">
        <f t="shared" si="1"/>
        <v>0</v>
      </c>
    </row>
    <row r="21" spans="1:10" ht="20.100000000000001" customHeight="1" thickBot="1">
      <c r="A21" s="668"/>
      <c r="B21" s="459" t="s">
        <v>414</v>
      </c>
      <c r="C21" s="460">
        <f>C14+C15</f>
        <v>0</v>
      </c>
      <c r="D21" s="460">
        <f t="shared" ref="D21:E21" si="5">D14+D15</f>
        <v>0</v>
      </c>
      <c r="E21" s="460">
        <f t="shared" si="5"/>
        <v>0</v>
      </c>
      <c r="F21" s="214">
        <f t="shared" si="1"/>
        <v>0</v>
      </c>
    </row>
    <row r="22" spans="1:10">
      <c r="A22" s="673" t="s">
        <v>415</v>
      </c>
      <c r="B22" s="55" t="s">
        <v>17</v>
      </c>
      <c r="C22" s="214">
        <f t="shared" ref="C22" si="6">C23+C24+C25</f>
        <v>0</v>
      </c>
      <c r="D22" s="214">
        <f t="shared" ref="D22" si="7">D23+D24+D25</f>
        <v>0</v>
      </c>
      <c r="E22" s="214">
        <f t="shared" ref="E22" si="8">E23+E24+E25</f>
        <v>0</v>
      </c>
      <c r="F22" s="214">
        <f t="shared" si="1"/>
        <v>0</v>
      </c>
    </row>
    <row r="23" spans="1:10">
      <c r="A23" s="673"/>
      <c r="B23" s="458" t="s">
        <v>76</v>
      </c>
      <c r="C23" s="110"/>
      <c r="D23" s="110"/>
      <c r="E23" s="110"/>
      <c r="F23" s="214">
        <f t="shared" si="1"/>
        <v>0</v>
      </c>
    </row>
    <row r="24" spans="1:10">
      <c r="A24" s="673"/>
      <c r="B24" s="458" t="s">
        <v>77</v>
      </c>
      <c r="C24" s="110"/>
      <c r="D24" s="110"/>
      <c r="E24" s="110"/>
      <c r="F24" s="214">
        <f t="shared" si="1"/>
        <v>0</v>
      </c>
    </row>
    <row r="25" spans="1:10" ht="20.100000000000001" customHeight="1">
      <c r="A25" s="673"/>
      <c r="B25" s="458" t="s">
        <v>203</v>
      </c>
      <c r="C25" s="110"/>
      <c r="D25" s="110"/>
      <c r="E25" s="110"/>
      <c r="F25" s="214">
        <f t="shared" si="1"/>
        <v>0</v>
      </c>
    </row>
    <row r="26" spans="1:10">
      <c r="A26" s="673"/>
      <c r="B26" s="55" t="s">
        <v>408</v>
      </c>
      <c r="C26" s="214">
        <f t="shared" ref="C26" si="9">C27+C28</f>
        <v>0</v>
      </c>
      <c r="D26" s="214">
        <f t="shared" ref="D26" si="10">D27+D28</f>
        <v>0</v>
      </c>
      <c r="E26" s="214">
        <f t="shared" ref="E26" si="11">E27+E28</f>
        <v>0</v>
      </c>
      <c r="F26" s="214">
        <f t="shared" si="1"/>
        <v>0</v>
      </c>
    </row>
    <row r="27" spans="1:10">
      <c r="A27" s="673"/>
      <c r="B27" s="458" t="s">
        <v>409</v>
      </c>
      <c r="C27" s="184"/>
      <c r="D27" s="184"/>
      <c r="E27" s="184"/>
      <c r="F27" s="214">
        <f t="shared" si="1"/>
        <v>0</v>
      </c>
    </row>
    <row r="28" spans="1:10">
      <c r="A28" s="673"/>
      <c r="B28" s="458" t="s">
        <v>410</v>
      </c>
      <c r="C28" s="184"/>
      <c r="D28" s="184"/>
      <c r="E28" s="184"/>
      <c r="F28" s="214">
        <f t="shared" si="1"/>
        <v>0</v>
      </c>
    </row>
    <row r="29" spans="1:10">
      <c r="A29" s="673"/>
      <c r="B29" s="55" t="s">
        <v>411</v>
      </c>
      <c r="C29" s="194">
        <f t="shared" ref="C29:E29" si="12">C22+C26</f>
        <v>0</v>
      </c>
      <c r="D29" s="194">
        <f t="shared" si="12"/>
        <v>0</v>
      </c>
      <c r="E29" s="194">
        <f t="shared" si="12"/>
        <v>0</v>
      </c>
      <c r="F29" s="214">
        <f t="shared" si="1"/>
        <v>0</v>
      </c>
    </row>
    <row r="30" spans="1:10">
      <c r="A30" s="673"/>
      <c r="B30" s="55" t="s">
        <v>412</v>
      </c>
      <c r="C30" s="194">
        <f t="shared" ref="C30" si="13">C31+C32+C33+C34+C35</f>
        <v>0</v>
      </c>
      <c r="D30" s="194">
        <f t="shared" ref="D30" si="14">D31+D32+D33+D34+D35</f>
        <v>0</v>
      </c>
      <c r="E30" s="194">
        <f t="shared" ref="E30" si="15">E31+E32+E33+E34+E35</f>
        <v>0</v>
      </c>
      <c r="F30" s="214">
        <f t="shared" si="1"/>
        <v>0</v>
      </c>
    </row>
    <row r="31" spans="1:10">
      <c r="A31" s="673"/>
      <c r="B31" s="458" t="s">
        <v>129</v>
      </c>
      <c r="C31" s="110"/>
      <c r="D31" s="110"/>
      <c r="E31" s="110"/>
      <c r="F31" s="214">
        <f t="shared" si="1"/>
        <v>0</v>
      </c>
    </row>
    <row r="32" spans="1:10">
      <c r="A32" s="673"/>
      <c r="B32" s="458" t="s">
        <v>130</v>
      </c>
      <c r="C32" s="110"/>
      <c r="D32" s="110"/>
      <c r="E32" s="110"/>
      <c r="F32" s="214">
        <f t="shared" si="1"/>
        <v>0</v>
      </c>
    </row>
    <row r="33" spans="1:6">
      <c r="A33" s="673"/>
      <c r="B33" s="458" t="s">
        <v>131</v>
      </c>
      <c r="C33" s="110"/>
      <c r="D33" s="110"/>
      <c r="E33" s="110"/>
      <c r="F33" s="214">
        <f t="shared" si="1"/>
        <v>0</v>
      </c>
    </row>
    <row r="34" spans="1:6">
      <c r="A34" s="673"/>
      <c r="B34" s="458" t="s">
        <v>413</v>
      </c>
      <c r="C34" s="110"/>
      <c r="D34" s="110"/>
      <c r="E34" s="110"/>
      <c r="F34" s="214">
        <f t="shared" si="1"/>
        <v>0</v>
      </c>
    </row>
    <row r="35" spans="1:6" ht="17.25" thickBot="1">
      <c r="A35" s="673"/>
      <c r="B35" s="458" t="s">
        <v>132</v>
      </c>
      <c r="C35" s="110"/>
      <c r="D35" s="110"/>
      <c r="E35" s="110"/>
      <c r="F35" s="214">
        <f t="shared" si="1"/>
        <v>0</v>
      </c>
    </row>
    <row r="36" spans="1:6" ht="17.25" thickBot="1">
      <c r="A36" s="673"/>
      <c r="B36" s="459" t="s">
        <v>414</v>
      </c>
      <c r="C36" s="460">
        <f t="shared" ref="C36:E36" si="16">C29+C30</f>
        <v>0</v>
      </c>
      <c r="D36" s="460">
        <f t="shared" si="16"/>
        <v>0</v>
      </c>
      <c r="E36" s="460">
        <f t="shared" si="16"/>
        <v>0</v>
      </c>
      <c r="F36" s="214">
        <f t="shared" si="1"/>
        <v>0</v>
      </c>
    </row>
    <row r="37" spans="1:6">
      <c r="A37" s="668" t="s">
        <v>416</v>
      </c>
      <c r="B37" s="55" t="s">
        <v>17</v>
      </c>
      <c r="C37" s="214">
        <f t="shared" ref="C37" si="17">C38+C39+C40</f>
        <v>0</v>
      </c>
      <c r="D37" s="214">
        <f t="shared" ref="D37" si="18">D38+D39+D40</f>
        <v>0</v>
      </c>
      <c r="E37" s="214">
        <f t="shared" ref="E37" si="19">E38+E39+E40</f>
        <v>0</v>
      </c>
      <c r="F37" s="214">
        <f t="shared" si="1"/>
        <v>0</v>
      </c>
    </row>
    <row r="38" spans="1:6">
      <c r="A38" s="668"/>
      <c r="B38" s="458" t="s">
        <v>76</v>
      </c>
      <c r="C38" s="110"/>
      <c r="D38" s="110"/>
      <c r="E38" s="110"/>
      <c r="F38" s="214">
        <f t="shared" si="1"/>
        <v>0</v>
      </c>
    </row>
    <row r="39" spans="1:6">
      <c r="A39" s="668"/>
      <c r="B39" s="458" t="s">
        <v>77</v>
      </c>
      <c r="C39" s="110"/>
      <c r="D39" s="110"/>
      <c r="E39" s="110"/>
      <c r="F39" s="214">
        <f t="shared" si="1"/>
        <v>0</v>
      </c>
    </row>
    <row r="40" spans="1:6" ht="20.100000000000001" customHeight="1">
      <c r="A40" s="668"/>
      <c r="B40" s="458" t="s">
        <v>203</v>
      </c>
      <c r="C40" s="110"/>
      <c r="D40" s="110"/>
      <c r="E40" s="110"/>
      <c r="F40" s="214">
        <f t="shared" si="1"/>
        <v>0</v>
      </c>
    </row>
    <row r="41" spans="1:6">
      <c r="A41" s="668"/>
      <c r="B41" s="55" t="s">
        <v>408</v>
      </c>
      <c r="C41" s="214">
        <f t="shared" ref="C41" si="20">C42+C43</f>
        <v>0</v>
      </c>
      <c r="D41" s="214">
        <f t="shared" ref="D41" si="21">D42+D43</f>
        <v>0</v>
      </c>
      <c r="E41" s="214">
        <f t="shared" ref="E41" si="22">E42+E43</f>
        <v>0</v>
      </c>
      <c r="F41" s="214">
        <f t="shared" si="1"/>
        <v>0</v>
      </c>
    </row>
    <row r="42" spans="1:6">
      <c r="A42" s="668"/>
      <c r="B42" s="458" t="s">
        <v>409</v>
      </c>
      <c r="C42" s="184"/>
      <c r="D42" s="184"/>
      <c r="E42" s="184"/>
      <c r="F42" s="214">
        <f t="shared" si="1"/>
        <v>0</v>
      </c>
    </row>
    <row r="43" spans="1:6">
      <c r="A43" s="668"/>
      <c r="B43" s="458" t="s">
        <v>410</v>
      </c>
      <c r="C43" s="184"/>
      <c r="D43" s="184"/>
      <c r="E43" s="184"/>
      <c r="F43" s="214">
        <f t="shared" si="1"/>
        <v>0</v>
      </c>
    </row>
    <row r="44" spans="1:6">
      <c r="A44" s="668"/>
      <c r="B44" s="55" t="s">
        <v>411</v>
      </c>
      <c r="C44" s="194">
        <f t="shared" ref="C44:E44" si="23">C37+C41</f>
        <v>0</v>
      </c>
      <c r="D44" s="194">
        <f t="shared" si="23"/>
        <v>0</v>
      </c>
      <c r="E44" s="194">
        <f t="shared" si="23"/>
        <v>0</v>
      </c>
      <c r="F44" s="214">
        <f t="shared" si="1"/>
        <v>0</v>
      </c>
    </row>
    <row r="45" spans="1:6">
      <c r="A45" s="668"/>
      <c r="B45" s="55" t="s">
        <v>412</v>
      </c>
      <c r="C45" s="194">
        <f t="shared" ref="C45" si="24">C46+C47+C48+C49+C50</f>
        <v>0</v>
      </c>
      <c r="D45" s="194">
        <f t="shared" ref="D45" si="25">D46+D47+D48+D49+D50</f>
        <v>0</v>
      </c>
      <c r="E45" s="194">
        <f t="shared" ref="E45" si="26">E46+E47+E48+E49+E50</f>
        <v>0</v>
      </c>
      <c r="F45" s="214">
        <f t="shared" si="1"/>
        <v>0</v>
      </c>
    </row>
    <row r="46" spans="1:6">
      <c r="A46" s="668"/>
      <c r="B46" s="458" t="s">
        <v>129</v>
      </c>
      <c r="C46" s="110"/>
      <c r="D46" s="110"/>
      <c r="E46" s="110"/>
      <c r="F46" s="214">
        <f t="shared" si="1"/>
        <v>0</v>
      </c>
    </row>
    <row r="47" spans="1:6">
      <c r="A47" s="668"/>
      <c r="B47" s="458" t="s">
        <v>130</v>
      </c>
      <c r="C47" s="110"/>
      <c r="D47" s="110"/>
      <c r="E47" s="110"/>
      <c r="F47" s="214">
        <f t="shared" si="1"/>
        <v>0</v>
      </c>
    </row>
    <row r="48" spans="1:6">
      <c r="A48" s="668"/>
      <c r="B48" s="458" t="s">
        <v>131</v>
      </c>
      <c r="C48" s="110"/>
      <c r="D48" s="110"/>
      <c r="E48" s="110"/>
      <c r="F48" s="214">
        <f t="shared" si="1"/>
        <v>0</v>
      </c>
    </row>
    <row r="49" spans="1:6">
      <c r="A49" s="668"/>
      <c r="B49" s="458" t="s">
        <v>413</v>
      </c>
      <c r="C49" s="110"/>
      <c r="D49" s="110"/>
      <c r="E49" s="110"/>
      <c r="F49" s="214">
        <f t="shared" si="1"/>
        <v>0</v>
      </c>
    </row>
    <row r="50" spans="1:6" ht="17.25" thickBot="1">
      <c r="A50" s="668"/>
      <c r="B50" s="458" t="s">
        <v>132</v>
      </c>
      <c r="C50" s="110"/>
      <c r="D50" s="110"/>
      <c r="E50" s="110"/>
      <c r="F50" s="214">
        <f t="shared" si="1"/>
        <v>0</v>
      </c>
    </row>
    <row r="51" spans="1:6" ht="17.25" thickBot="1">
      <c r="A51" s="668"/>
      <c r="B51" s="459" t="s">
        <v>414</v>
      </c>
      <c r="C51" s="460">
        <f t="shared" ref="C51:E51" si="27">C44+C45</f>
        <v>0</v>
      </c>
      <c r="D51" s="460">
        <f t="shared" si="27"/>
        <v>0</v>
      </c>
      <c r="E51" s="460">
        <f t="shared" si="27"/>
        <v>0</v>
      </c>
      <c r="F51" s="214">
        <f t="shared" si="1"/>
        <v>0</v>
      </c>
    </row>
    <row r="52" spans="1:6">
      <c r="A52" s="668" t="s">
        <v>417</v>
      </c>
      <c r="B52" s="55" t="s">
        <v>17</v>
      </c>
      <c r="C52" s="214">
        <f t="shared" ref="C52" si="28">C53+C54+C55</f>
        <v>0</v>
      </c>
      <c r="D52" s="214">
        <f t="shared" ref="D52" si="29">D53+D54+D55</f>
        <v>0</v>
      </c>
      <c r="E52" s="214">
        <f t="shared" ref="E52" si="30">E53+E54+E55</f>
        <v>0</v>
      </c>
      <c r="F52" s="214">
        <f t="shared" si="1"/>
        <v>0</v>
      </c>
    </row>
    <row r="53" spans="1:6">
      <c r="A53" s="668"/>
      <c r="B53" s="458" t="s">
        <v>76</v>
      </c>
      <c r="C53" s="110"/>
      <c r="D53" s="110"/>
      <c r="E53" s="110"/>
      <c r="F53" s="214">
        <f t="shared" si="1"/>
        <v>0</v>
      </c>
    </row>
    <row r="54" spans="1:6">
      <c r="A54" s="668"/>
      <c r="B54" s="458" t="s">
        <v>77</v>
      </c>
      <c r="C54" s="110"/>
      <c r="D54" s="110"/>
      <c r="E54" s="110"/>
      <c r="F54" s="214">
        <f t="shared" si="1"/>
        <v>0</v>
      </c>
    </row>
    <row r="55" spans="1:6" ht="20.100000000000001" customHeight="1">
      <c r="A55" s="668"/>
      <c r="B55" s="458" t="s">
        <v>203</v>
      </c>
      <c r="C55" s="110"/>
      <c r="D55" s="110"/>
      <c r="E55" s="110"/>
      <c r="F55" s="214">
        <f t="shared" si="1"/>
        <v>0</v>
      </c>
    </row>
    <row r="56" spans="1:6">
      <c r="A56" s="668"/>
      <c r="B56" s="55" t="s">
        <v>408</v>
      </c>
      <c r="C56" s="214">
        <f t="shared" ref="C56" si="31">C57+C58</f>
        <v>0</v>
      </c>
      <c r="D56" s="214">
        <f t="shared" ref="D56" si="32">D57+D58</f>
        <v>0</v>
      </c>
      <c r="E56" s="214">
        <f t="shared" ref="E56" si="33">E57+E58</f>
        <v>0</v>
      </c>
      <c r="F56" s="214">
        <f t="shared" si="1"/>
        <v>0</v>
      </c>
    </row>
    <row r="57" spans="1:6">
      <c r="A57" s="668"/>
      <c r="B57" s="458" t="s">
        <v>409</v>
      </c>
      <c r="C57" s="184"/>
      <c r="D57" s="184"/>
      <c r="E57" s="184"/>
      <c r="F57" s="214">
        <f t="shared" si="1"/>
        <v>0</v>
      </c>
    </row>
    <row r="58" spans="1:6">
      <c r="A58" s="668"/>
      <c r="B58" s="458" t="s">
        <v>410</v>
      </c>
      <c r="C58" s="184"/>
      <c r="D58" s="184"/>
      <c r="E58" s="184"/>
      <c r="F58" s="214">
        <f t="shared" si="1"/>
        <v>0</v>
      </c>
    </row>
    <row r="59" spans="1:6">
      <c r="A59" s="668"/>
      <c r="B59" s="55" t="s">
        <v>411</v>
      </c>
      <c r="C59" s="194">
        <f t="shared" ref="C59:E59" si="34">C52+C56</f>
        <v>0</v>
      </c>
      <c r="D59" s="194">
        <f t="shared" si="34"/>
        <v>0</v>
      </c>
      <c r="E59" s="194">
        <f t="shared" si="34"/>
        <v>0</v>
      </c>
      <c r="F59" s="214">
        <f t="shared" si="1"/>
        <v>0</v>
      </c>
    </row>
    <row r="60" spans="1:6">
      <c r="A60" s="668"/>
      <c r="B60" s="55" t="s">
        <v>412</v>
      </c>
      <c r="C60" s="194">
        <f t="shared" ref="C60" si="35">C61+C62+C63+C64+C65</f>
        <v>0</v>
      </c>
      <c r="D60" s="194">
        <f t="shared" ref="D60" si="36">D61+D62+D63+D64+D65</f>
        <v>0</v>
      </c>
      <c r="E60" s="194">
        <f t="shared" ref="E60" si="37">E61+E62+E63+E64+E65</f>
        <v>0</v>
      </c>
      <c r="F60" s="214">
        <f t="shared" si="1"/>
        <v>0</v>
      </c>
    </row>
    <row r="61" spans="1:6">
      <c r="A61" s="668"/>
      <c r="B61" s="458" t="s">
        <v>129</v>
      </c>
      <c r="C61" s="110"/>
      <c r="D61" s="110"/>
      <c r="E61" s="110"/>
      <c r="F61" s="214">
        <f t="shared" si="1"/>
        <v>0</v>
      </c>
    </row>
    <row r="62" spans="1:6">
      <c r="A62" s="668"/>
      <c r="B62" s="458" t="s">
        <v>130</v>
      </c>
      <c r="C62" s="110"/>
      <c r="D62" s="110"/>
      <c r="E62" s="110"/>
      <c r="F62" s="214">
        <f t="shared" si="1"/>
        <v>0</v>
      </c>
    </row>
    <row r="63" spans="1:6">
      <c r="A63" s="668"/>
      <c r="B63" s="458" t="s">
        <v>131</v>
      </c>
      <c r="C63" s="110"/>
      <c r="D63" s="110"/>
      <c r="E63" s="110"/>
      <c r="F63" s="214">
        <f t="shared" si="1"/>
        <v>0</v>
      </c>
    </row>
    <row r="64" spans="1:6">
      <c r="A64" s="668"/>
      <c r="B64" s="458" t="s">
        <v>413</v>
      </c>
      <c r="C64" s="110"/>
      <c r="D64" s="110"/>
      <c r="E64" s="110"/>
      <c r="F64" s="214">
        <f t="shared" si="1"/>
        <v>0</v>
      </c>
    </row>
    <row r="65" spans="1:6" ht="17.25" thickBot="1">
      <c r="A65" s="668"/>
      <c r="B65" s="458" t="s">
        <v>132</v>
      </c>
      <c r="C65" s="110"/>
      <c r="D65" s="110"/>
      <c r="E65" s="110"/>
      <c r="F65" s="214">
        <f t="shared" si="1"/>
        <v>0</v>
      </c>
    </row>
    <row r="66" spans="1:6" ht="17.25" thickBot="1">
      <c r="A66" s="668"/>
      <c r="B66" s="459" t="s">
        <v>414</v>
      </c>
      <c r="C66" s="460">
        <f t="shared" ref="C66:E66" si="38">C59+C60</f>
        <v>0</v>
      </c>
      <c r="D66" s="460">
        <f t="shared" si="38"/>
        <v>0</v>
      </c>
      <c r="E66" s="460">
        <f t="shared" si="38"/>
        <v>0</v>
      </c>
      <c r="F66" s="214">
        <f t="shared" si="1"/>
        <v>0</v>
      </c>
    </row>
    <row r="67" spans="1:6">
      <c r="A67" s="668" t="s">
        <v>418</v>
      </c>
      <c r="B67" s="55" t="s">
        <v>17</v>
      </c>
      <c r="C67" s="214">
        <f t="shared" ref="C67" si="39">C68+C69+C70</f>
        <v>0</v>
      </c>
      <c r="D67" s="214">
        <f t="shared" ref="D67" si="40">D68+D69+D70</f>
        <v>0</v>
      </c>
      <c r="E67" s="214">
        <f t="shared" ref="E67" si="41">E68+E69+E70</f>
        <v>0</v>
      </c>
      <c r="F67" s="214">
        <f t="shared" si="1"/>
        <v>0</v>
      </c>
    </row>
    <row r="68" spans="1:6">
      <c r="A68" s="668"/>
      <c r="B68" s="458" t="s">
        <v>76</v>
      </c>
      <c r="C68" s="110"/>
      <c r="D68" s="110"/>
      <c r="E68" s="110"/>
      <c r="F68" s="214">
        <f t="shared" si="1"/>
        <v>0</v>
      </c>
    </row>
    <row r="69" spans="1:6">
      <c r="A69" s="668"/>
      <c r="B69" s="458" t="s">
        <v>77</v>
      </c>
      <c r="C69" s="110"/>
      <c r="D69" s="110"/>
      <c r="E69" s="110"/>
      <c r="F69" s="214">
        <f t="shared" si="1"/>
        <v>0</v>
      </c>
    </row>
    <row r="70" spans="1:6" ht="20.100000000000001" customHeight="1">
      <c r="A70" s="668"/>
      <c r="B70" s="458" t="s">
        <v>203</v>
      </c>
      <c r="C70" s="110"/>
      <c r="D70" s="110"/>
      <c r="E70" s="110"/>
      <c r="F70" s="214">
        <f t="shared" si="1"/>
        <v>0</v>
      </c>
    </row>
    <row r="71" spans="1:6">
      <c r="A71" s="668"/>
      <c r="B71" s="55" t="s">
        <v>408</v>
      </c>
      <c r="C71" s="214">
        <f t="shared" ref="C71" si="42">C72+C73</f>
        <v>0</v>
      </c>
      <c r="D71" s="214">
        <f t="shared" ref="D71" si="43">D72+D73</f>
        <v>0</v>
      </c>
      <c r="E71" s="214">
        <f t="shared" ref="E71" si="44">E72+E73</f>
        <v>0</v>
      </c>
      <c r="F71" s="214">
        <f t="shared" si="1"/>
        <v>0</v>
      </c>
    </row>
    <row r="72" spans="1:6">
      <c r="A72" s="668"/>
      <c r="B72" s="458" t="s">
        <v>409</v>
      </c>
      <c r="C72" s="184"/>
      <c r="D72" s="184"/>
      <c r="E72" s="184"/>
      <c r="F72" s="214">
        <f t="shared" ref="F72:F135" si="45">C72+D72-E72</f>
        <v>0</v>
      </c>
    </row>
    <row r="73" spans="1:6">
      <c r="A73" s="668"/>
      <c r="B73" s="458" t="s">
        <v>410</v>
      </c>
      <c r="C73" s="184"/>
      <c r="D73" s="184"/>
      <c r="E73" s="184"/>
      <c r="F73" s="214">
        <f t="shared" si="45"/>
        <v>0</v>
      </c>
    </row>
    <row r="74" spans="1:6">
      <c r="A74" s="668"/>
      <c r="B74" s="55" t="s">
        <v>411</v>
      </c>
      <c r="C74" s="194">
        <f t="shared" ref="C74:E74" si="46">C67+C71</f>
        <v>0</v>
      </c>
      <c r="D74" s="194">
        <f t="shared" si="46"/>
        <v>0</v>
      </c>
      <c r="E74" s="194">
        <f t="shared" si="46"/>
        <v>0</v>
      </c>
      <c r="F74" s="214">
        <f t="shared" si="45"/>
        <v>0</v>
      </c>
    </row>
    <row r="75" spans="1:6">
      <c r="A75" s="668"/>
      <c r="B75" s="55" t="s">
        <v>412</v>
      </c>
      <c r="C75" s="194">
        <f t="shared" ref="C75" si="47">C76+C77+C78+C79+C80</f>
        <v>0</v>
      </c>
      <c r="D75" s="194">
        <f t="shared" ref="D75" si="48">D76+D77+D78+D79+D80</f>
        <v>0</v>
      </c>
      <c r="E75" s="194">
        <f t="shared" ref="E75" si="49">E76+E77+E78+E79+E80</f>
        <v>0</v>
      </c>
      <c r="F75" s="214">
        <f t="shared" si="45"/>
        <v>0</v>
      </c>
    </row>
    <row r="76" spans="1:6">
      <c r="A76" s="668"/>
      <c r="B76" s="458" t="s">
        <v>129</v>
      </c>
      <c r="C76" s="110"/>
      <c r="D76" s="110"/>
      <c r="E76" s="110"/>
      <c r="F76" s="214">
        <f t="shared" si="45"/>
        <v>0</v>
      </c>
    </row>
    <row r="77" spans="1:6">
      <c r="A77" s="668"/>
      <c r="B77" s="458" t="s">
        <v>130</v>
      </c>
      <c r="C77" s="110"/>
      <c r="D77" s="110"/>
      <c r="E77" s="110"/>
      <c r="F77" s="214">
        <f t="shared" si="45"/>
        <v>0</v>
      </c>
    </row>
    <row r="78" spans="1:6">
      <c r="A78" s="668"/>
      <c r="B78" s="458" t="s">
        <v>131</v>
      </c>
      <c r="C78" s="110"/>
      <c r="D78" s="110"/>
      <c r="E78" s="110"/>
      <c r="F78" s="214">
        <f t="shared" si="45"/>
        <v>0</v>
      </c>
    </row>
    <row r="79" spans="1:6">
      <c r="A79" s="668"/>
      <c r="B79" s="458" t="s">
        <v>413</v>
      </c>
      <c r="C79" s="110"/>
      <c r="D79" s="110"/>
      <c r="E79" s="110"/>
      <c r="F79" s="214">
        <f t="shared" si="45"/>
        <v>0</v>
      </c>
    </row>
    <row r="80" spans="1:6" ht="17.25" thickBot="1">
      <c r="A80" s="668"/>
      <c r="B80" s="458" t="s">
        <v>132</v>
      </c>
      <c r="C80" s="110"/>
      <c r="D80" s="110"/>
      <c r="E80" s="110"/>
      <c r="F80" s="214">
        <f t="shared" si="45"/>
        <v>0</v>
      </c>
    </row>
    <row r="81" spans="1:6" ht="17.25" thickBot="1">
      <c r="A81" s="668"/>
      <c r="B81" s="459" t="s">
        <v>414</v>
      </c>
      <c r="C81" s="460">
        <f t="shared" ref="C81:E81" si="50">C74+C75</f>
        <v>0</v>
      </c>
      <c r="D81" s="460">
        <f t="shared" si="50"/>
        <v>0</v>
      </c>
      <c r="E81" s="460">
        <f t="shared" si="50"/>
        <v>0</v>
      </c>
      <c r="F81" s="214">
        <f t="shared" si="45"/>
        <v>0</v>
      </c>
    </row>
    <row r="82" spans="1:6">
      <c r="A82" s="668" t="s">
        <v>419</v>
      </c>
      <c r="B82" s="55" t="s">
        <v>17</v>
      </c>
      <c r="C82" s="214">
        <f t="shared" ref="C82" si="51">C83+C84+C85</f>
        <v>0</v>
      </c>
      <c r="D82" s="214">
        <f t="shared" ref="D82" si="52">D83+D84+D85</f>
        <v>0</v>
      </c>
      <c r="E82" s="214">
        <f t="shared" ref="E82" si="53">E83+E84+E85</f>
        <v>0</v>
      </c>
      <c r="F82" s="214">
        <f t="shared" si="45"/>
        <v>0</v>
      </c>
    </row>
    <row r="83" spans="1:6">
      <c r="A83" s="668"/>
      <c r="B83" s="458" t="s">
        <v>76</v>
      </c>
      <c r="C83" s="110"/>
      <c r="D83" s="110"/>
      <c r="E83" s="110"/>
      <c r="F83" s="214">
        <f t="shared" si="45"/>
        <v>0</v>
      </c>
    </row>
    <row r="84" spans="1:6">
      <c r="A84" s="668"/>
      <c r="B84" s="458" t="s">
        <v>77</v>
      </c>
      <c r="C84" s="110"/>
      <c r="D84" s="110"/>
      <c r="E84" s="110"/>
      <c r="F84" s="214">
        <f t="shared" si="45"/>
        <v>0</v>
      </c>
    </row>
    <row r="85" spans="1:6" ht="20.100000000000001" customHeight="1">
      <c r="A85" s="668"/>
      <c r="B85" s="458" t="s">
        <v>203</v>
      </c>
      <c r="C85" s="110"/>
      <c r="D85" s="110"/>
      <c r="E85" s="110"/>
      <c r="F85" s="214">
        <f t="shared" si="45"/>
        <v>0</v>
      </c>
    </row>
    <row r="86" spans="1:6">
      <c r="A86" s="668"/>
      <c r="B86" s="55" t="s">
        <v>408</v>
      </c>
      <c r="C86" s="214">
        <f t="shared" ref="C86" si="54">C87+C88</f>
        <v>0</v>
      </c>
      <c r="D86" s="214">
        <f t="shared" ref="D86" si="55">D87+D88</f>
        <v>0</v>
      </c>
      <c r="E86" s="214">
        <f t="shared" ref="E86" si="56">E87+E88</f>
        <v>0</v>
      </c>
      <c r="F86" s="214">
        <f t="shared" si="45"/>
        <v>0</v>
      </c>
    </row>
    <row r="87" spans="1:6">
      <c r="A87" s="668"/>
      <c r="B87" s="458" t="s">
        <v>409</v>
      </c>
      <c r="C87" s="184"/>
      <c r="D87" s="184"/>
      <c r="E87" s="184"/>
      <c r="F87" s="214">
        <f t="shared" si="45"/>
        <v>0</v>
      </c>
    </row>
    <row r="88" spans="1:6">
      <c r="A88" s="668"/>
      <c r="B88" s="458" t="s">
        <v>410</v>
      </c>
      <c r="C88" s="184"/>
      <c r="D88" s="184"/>
      <c r="E88" s="184"/>
      <c r="F88" s="214">
        <f t="shared" si="45"/>
        <v>0</v>
      </c>
    </row>
    <row r="89" spans="1:6">
      <c r="A89" s="668"/>
      <c r="B89" s="55" t="s">
        <v>411</v>
      </c>
      <c r="C89" s="194">
        <f t="shared" ref="C89:E89" si="57">C82+C86</f>
        <v>0</v>
      </c>
      <c r="D89" s="194">
        <f t="shared" si="57"/>
        <v>0</v>
      </c>
      <c r="E89" s="194">
        <f t="shared" si="57"/>
        <v>0</v>
      </c>
      <c r="F89" s="214">
        <f t="shared" si="45"/>
        <v>0</v>
      </c>
    </row>
    <row r="90" spans="1:6">
      <c r="A90" s="668"/>
      <c r="B90" s="55" t="s">
        <v>412</v>
      </c>
      <c r="C90" s="194">
        <f t="shared" ref="C90" si="58">C91+C92+C93+C94+C95</f>
        <v>0</v>
      </c>
      <c r="D90" s="194">
        <f t="shared" ref="D90" si="59">D91+D92+D93+D94+D95</f>
        <v>0</v>
      </c>
      <c r="E90" s="194">
        <f t="shared" ref="E90" si="60">E91+E92+E93+E94+E95</f>
        <v>0</v>
      </c>
      <c r="F90" s="214">
        <f t="shared" si="45"/>
        <v>0</v>
      </c>
    </row>
    <row r="91" spans="1:6">
      <c r="A91" s="668"/>
      <c r="B91" s="458" t="s">
        <v>129</v>
      </c>
      <c r="C91" s="110"/>
      <c r="D91" s="110"/>
      <c r="E91" s="110"/>
      <c r="F91" s="214">
        <f t="shared" si="45"/>
        <v>0</v>
      </c>
    </row>
    <row r="92" spans="1:6">
      <c r="A92" s="668"/>
      <c r="B92" s="458" t="s">
        <v>130</v>
      </c>
      <c r="C92" s="110"/>
      <c r="D92" s="110"/>
      <c r="E92" s="110"/>
      <c r="F92" s="214">
        <f t="shared" si="45"/>
        <v>0</v>
      </c>
    </row>
    <row r="93" spans="1:6">
      <c r="A93" s="668"/>
      <c r="B93" s="458" t="s">
        <v>131</v>
      </c>
      <c r="C93" s="110"/>
      <c r="D93" s="110"/>
      <c r="E93" s="110"/>
      <c r="F93" s="214">
        <f t="shared" si="45"/>
        <v>0</v>
      </c>
    </row>
    <row r="94" spans="1:6">
      <c r="A94" s="668"/>
      <c r="B94" s="458" t="s">
        <v>413</v>
      </c>
      <c r="C94" s="110"/>
      <c r="D94" s="110"/>
      <c r="E94" s="110"/>
      <c r="F94" s="214">
        <f t="shared" si="45"/>
        <v>0</v>
      </c>
    </row>
    <row r="95" spans="1:6" ht="17.25" thickBot="1">
      <c r="A95" s="668"/>
      <c r="B95" s="458" t="s">
        <v>132</v>
      </c>
      <c r="C95" s="110"/>
      <c r="D95" s="110"/>
      <c r="E95" s="110"/>
      <c r="F95" s="214">
        <f t="shared" si="45"/>
        <v>0</v>
      </c>
    </row>
    <row r="96" spans="1:6" ht="17.25" thickBot="1">
      <c r="A96" s="668"/>
      <c r="B96" s="459" t="s">
        <v>414</v>
      </c>
      <c r="C96" s="460">
        <f t="shared" ref="C96:E96" si="61">C89+C90</f>
        <v>0</v>
      </c>
      <c r="D96" s="460">
        <f t="shared" si="61"/>
        <v>0</v>
      </c>
      <c r="E96" s="460">
        <f t="shared" si="61"/>
        <v>0</v>
      </c>
      <c r="F96" s="214">
        <f t="shared" si="45"/>
        <v>0</v>
      </c>
    </row>
    <row r="97" spans="1:6">
      <c r="A97" s="668" t="s">
        <v>420</v>
      </c>
      <c r="B97" s="55" t="s">
        <v>17</v>
      </c>
      <c r="C97" s="214">
        <f t="shared" ref="C97" si="62">C98+C99+C100</f>
        <v>0</v>
      </c>
      <c r="D97" s="214">
        <f t="shared" ref="D97" si="63">D98+D99+D100</f>
        <v>0</v>
      </c>
      <c r="E97" s="214">
        <f t="shared" ref="E97" si="64">E98+E99+E100</f>
        <v>0</v>
      </c>
      <c r="F97" s="214">
        <f t="shared" si="45"/>
        <v>0</v>
      </c>
    </row>
    <row r="98" spans="1:6">
      <c r="A98" s="668"/>
      <c r="B98" s="458" t="s">
        <v>76</v>
      </c>
      <c r="C98" s="110"/>
      <c r="D98" s="110"/>
      <c r="E98" s="110"/>
      <c r="F98" s="214">
        <f t="shared" si="45"/>
        <v>0</v>
      </c>
    </row>
    <row r="99" spans="1:6">
      <c r="A99" s="668"/>
      <c r="B99" s="458" t="s">
        <v>77</v>
      </c>
      <c r="C99" s="110"/>
      <c r="D99" s="110"/>
      <c r="E99" s="110"/>
      <c r="F99" s="214">
        <f t="shared" si="45"/>
        <v>0</v>
      </c>
    </row>
    <row r="100" spans="1:6" ht="20.100000000000001" customHeight="1">
      <c r="A100" s="668"/>
      <c r="B100" s="458" t="s">
        <v>203</v>
      </c>
      <c r="C100" s="110"/>
      <c r="D100" s="110"/>
      <c r="E100" s="110"/>
      <c r="F100" s="214">
        <f t="shared" si="45"/>
        <v>0</v>
      </c>
    </row>
    <row r="101" spans="1:6">
      <c r="A101" s="668"/>
      <c r="B101" s="55" t="s">
        <v>408</v>
      </c>
      <c r="C101" s="214">
        <f t="shared" ref="C101" si="65">C102+C103</f>
        <v>0</v>
      </c>
      <c r="D101" s="214">
        <f t="shared" ref="D101" si="66">D102+D103</f>
        <v>0</v>
      </c>
      <c r="E101" s="214">
        <f t="shared" ref="E101" si="67">E102+E103</f>
        <v>0</v>
      </c>
      <c r="F101" s="214">
        <f t="shared" si="45"/>
        <v>0</v>
      </c>
    </row>
    <row r="102" spans="1:6">
      <c r="A102" s="668"/>
      <c r="B102" s="458" t="s">
        <v>409</v>
      </c>
      <c r="C102" s="184"/>
      <c r="D102" s="184"/>
      <c r="E102" s="184"/>
      <c r="F102" s="214">
        <f t="shared" si="45"/>
        <v>0</v>
      </c>
    </row>
    <row r="103" spans="1:6">
      <c r="A103" s="668"/>
      <c r="B103" s="458" t="s">
        <v>410</v>
      </c>
      <c r="C103" s="184"/>
      <c r="D103" s="184"/>
      <c r="E103" s="184"/>
      <c r="F103" s="214">
        <f t="shared" si="45"/>
        <v>0</v>
      </c>
    </row>
    <row r="104" spans="1:6">
      <c r="A104" s="668"/>
      <c r="B104" s="55" t="s">
        <v>411</v>
      </c>
      <c r="C104" s="194">
        <f t="shared" ref="C104:E104" si="68">C97+C101</f>
        <v>0</v>
      </c>
      <c r="D104" s="194">
        <f t="shared" si="68"/>
        <v>0</v>
      </c>
      <c r="E104" s="194">
        <f t="shared" si="68"/>
        <v>0</v>
      </c>
      <c r="F104" s="214">
        <f t="shared" si="45"/>
        <v>0</v>
      </c>
    </row>
    <row r="105" spans="1:6">
      <c r="A105" s="668"/>
      <c r="B105" s="55" t="s">
        <v>412</v>
      </c>
      <c r="C105" s="194">
        <f t="shared" ref="C105" si="69">C106+C107+C108+C109+C110</f>
        <v>0</v>
      </c>
      <c r="D105" s="194">
        <f t="shared" ref="D105" si="70">D106+D107+D108+D109+D110</f>
        <v>0</v>
      </c>
      <c r="E105" s="194">
        <f t="shared" ref="E105" si="71">E106+E107+E108+E109+E110</f>
        <v>0</v>
      </c>
      <c r="F105" s="214">
        <f t="shared" si="45"/>
        <v>0</v>
      </c>
    </row>
    <row r="106" spans="1:6">
      <c r="A106" s="668"/>
      <c r="B106" s="458" t="s">
        <v>129</v>
      </c>
      <c r="C106" s="110"/>
      <c r="D106" s="110"/>
      <c r="E106" s="110"/>
      <c r="F106" s="214">
        <f t="shared" si="45"/>
        <v>0</v>
      </c>
    </row>
    <row r="107" spans="1:6">
      <c r="A107" s="668"/>
      <c r="B107" s="458" t="s">
        <v>130</v>
      </c>
      <c r="C107" s="110"/>
      <c r="D107" s="110"/>
      <c r="E107" s="110"/>
      <c r="F107" s="214">
        <f t="shared" si="45"/>
        <v>0</v>
      </c>
    </row>
    <row r="108" spans="1:6">
      <c r="A108" s="668"/>
      <c r="B108" s="458" t="s">
        <v>131</v>
      </c>
      <c r="C108" s="110"/>
      <c r="D108" s="110"/>
      <c r="E108" s="110"/>
      <c r="F108" s="214">
        <f t="shared" si="45"/>
        <v>0</v>
      </c>
    </row>
    <row r="109" spans="1:6">
      <c r="A109" s="668"/>
      <c r="B109" s="458" t="s">
        <v>413</v>
      </c>
      <c r="C109" s="110"/>
      <c r="D109" s="110"/>
      <c r="E109" s="110"/>
      <c r="F109" s="214">
        <f t="shared" si="45"/>
        <v>0</v>
      </c>
    </row>
    <row r="110" spans="1:6" ht="17.25" thickBot="1">
      <c r="A110" s="668"/>
      <c r="B110" s="458" t="s">
        <v>132</v>
      </c>
      <c r="C110" s="110"/>
      <c r="D110" s="110"/>
      <c r="E110" s="110"/>
      <c r="F110" s="214">
        <f t="shared" si="45"/>
        <v>0</v>
      </c>
    </row>
    <row r="111" spans="1:6" ht="17.25" thickBot="1">
      <c r="A111" s="668"/>
      <c r="B111" s="459" t="s">
        <v>414</v>
      </c>
      <c r="C111" s="460">
        <f t="shared" ref="C111:E111" si="72">C104+C105</f>
        <v>0</v>
      </c>
      <c r="D111" s="460">
        <f t="shared" si="72"/>
        <v>0</v>
      </c>
      <c r="E111" s="460">
        <f t="shared" si="72"/>
        <v>0</v>
      </c>
      <c r="F111" s="214">
        <f t="shared" si="45"/>
        <v>0</v>
      </c>
    </row>
    <row r="112" spans="1:6">
      <c r="A112" s="668" t="s">
        <v>421</v>
      </c>
      <c r="B112" s="55" t="s">
        <v>17</v>
      </c>
      <c r="C112" s="214">
        <f t="shared" ref="C112" si="73">C113+C114+C115</f>
        <v>0</v>
      </c>
      <c r="D112" s="214">
        <f t="shared" ref="D112" si="74">D113+D114+D115</f>
        <v>0</v>
      </c>
      <c r="E112" s="214">
        <f t="shared" ref="E112" si="75">E113+E114+E115</f>
        <v>0</v>
      </c>
      <c r="F112" s="214">
        <f t="shared" si="45"/>
        <v>0</v>
      </c>
    </row>
    <row r="113" spans="1:7">
      <c r="A113" s="668"/>
      <c r="B113" s="458" t="s">
        <v>76</v>
      </c>
      <c r="C113" s="110"/>
      <c r="D113" s="110"/>
      <c r="E113" s="110"/>
      <c r="F113" s="214">
        <f t="shared" si="45"/>
        <v>0</v>
      </c>
    </row>
    <row r="114" spans="1:7">
      <c r="A114" s="668"/>
      <c r="B114" s="458" t="s">
        <v>77</v>
      </c>
      <c r="C114" s="110"/>
      <c r="D114" s="110"/>
      <c r="E114" s="110"/>
      <c r="F114" s="214">
        <f t="shared" si="45"/>
        <v>0</v>
      </c>
    </row>
    <row r="115" spans="1:7" ht="20.100000000000001" customHeight="1">
      <c r="A115" s="668"/>
      <c r="B115" s="458" t="s">
        <v>203</v>
      </c>
      <c r="C115" s="110"/>
      <c r="D115" s="110"/>
      <c r="E115" s="110"/>
      <c r="F115" s="214">
        <f t="shared" si="45"/>
        <v>0</v>
      </c>
    </row>
    <row r="116" spans="1:7">
      <c r="A116" s="668"/>
      <c r="B116" s="55" t="s">
        <v>408</v>
      </c>
      <c r="C116" s="214">
        <f t="shared" ref="C116" si="76">C117+C118</f>
        <v>0</v>
      </c>
      <c r="D116" s="214">
        <f t="shared" ref="D116" si="77">D117+D118</f>
        <v>0</v>
      </c>
      <c r="E116" s="214">
        <f t="shared" ref="E116" si="78">E117+E118</f>
        <v>0</v>
      </c>
      <c r="F116" s="214">
        <f t="shared" si="45"/>
        <v>0</v>
      </c>
    </row>
    <row r="117" spans="1:7">
      <c r="A117" s="668"/>
      <c r="B117" s="458" t="s">
        <v>409</v>
      </c>
      <c r="C117" s="184"/>
      <c r="D117" s="184"/>
      <c r="E117" s="184"/>
      <c r="F117" s="214">
        <f t="shared" si="45"/>
        <v>0</v>
      </c>
    </row>
    <row r="118" spans="1:7">
      <c r="A118" s="668"/>
      <c r="B118" s="458" t="s">
        <v>410</v>
      </c>
      <c r="C118" s="184"/>
      <c r="D118" s="184"/>
      <c r="E118" s="184"/>
      <c r="F118" s="214">
        <f t="shared" si="45"/>
        <v>0</v>
      </c>
    </row>
    <row r="119" spans="1:7">
      <c r="A119" s="668"/>
      <c r="B119" s="55" t="s">
        <v>411</v>
      </c>
      <c r="C119" s="194">
        <f t="shared" ref="C119:E119" si="79">C112+C116</f>
        <v>0</v>
      </c>
      <c r="D119" s="194">
        <f t="shared" si="79"/>
        <v>0</v>
      </c>
      <c r="E119" s="194">
        <f t="shared" si="79"/>
        <v>0</v>
      </c>
      <c r="F119" s="214">
        <f t="shared" si="45"/>
        <v>0</v>
      </c>
    </row>
    <row r="120" spans="1:7">
      <c r="A120" s="668"/>
      <c r="B120" s="55" t="s">
        <v>412</v>
      </c>
      <c r="C120" s="194">
        <f t="shared" ref="C120" si="80">C121+C122+C123+C124+C125</f>
        <v>0</v>
      </c>
      <c r="D120" s="194">
        <f t="shared" ref="D120" si="81">D121+D122+D123+D124+D125</f>
        <v>0</v>
      </c>
      <c r="E120" s="194">
        <f t="shared" ref="E120" si="82">E121+E122+E123+E124+E125</f>
        <v>0</v>
      </c>
      <c r="F120" s="214">
        <f t="shared" si="45"/>
        <v>0</v>
      </c>
      <c r="G120" s="461"/>
    </row>
    <row r="121" spans="1:7">
      <c r="A121" s="668"/>
      <c r="B121" s="458" t="s">
        <v>129</v>
      </c>
      <c r="C121" s="110"/>
      <c r="D121" s="110"/>
      <c r="E121" s="110"/>
      <c r="F121" s="214">
        <f t="shared" si="45"/>
        <v>0</v>
      </c>
    </row>
    <row r="122" spans="1:7">
      <c r="A122" s="668"/>
      <c r="B122" s="458" t="s">
        <v>130</v>
      </c>
      <c r="C122" s="110"/>
      <c r="D122" s="110"/>
      <c r="E122" s="110"/>
      <c r="F122" s="214">
        <f t="shared" si="45"/>
        <v>0</v>
      </c>
    </row>
    <row r="123" spans="1:7">
      <c r="A123" s="668"/>
      <c r="B123" s="458" t="s">
        <v>131</v>
      </c>
      <c r="C123" s="110"/>
      <c r="D123" s="110"/>
      <c r="E123" s="110"/>
      <c r="F123" s="214">
        <f t="shared" si="45"/>
        <v>0</v>
      </c>
    </row>
    <row r="124" spans="1:7">
      <c r="A124" s="668"/>
      <c r="B124" s="458" t="s">
        <v>413</v>
      </c>
      <c r="C124" s="110"/>
      <c r="D124" s="110"/>
      <c r="E124" s="110"/>
      <c r="F124" s="214">
        <f t="shared" si="45"/>
        <v>0</v>
      </c>
    </row>
    <row r="125" spans="1:7" ht="17.25" thickBot="1">
      <c r="A125" s="668"/>
      <c r="B125" s="458" t="s">
        <v>132</v>
      </c>
      <c r="C125" s="110"/>
      <c r="D125" s="110"/>
      <c r="E125" s="110"/>
      <c r="F125" s="214">
        <f t="shared" si="45"/>
        <v>0</v>
      </c>
    </row>
    <row r="126" spans="1:7" ht="17.25" thickBot="1">
      <c r="A126" s="668"/>
      <c r="B126" s="459" t="s">
        <v>414</v>
      </c>
      <c r="C126" s="460">
        <f t="shared" ref="C126:E126" si="83">C119+C120</f>
        <v>0</v>
      </c>
      <c r="D126" s="460">
        <f t="shared" si="83"/>
        <v>0</v>
      </c>
      <c r="E126" s="460">
        <f t="shared" si="83"/>
        <v>0</v>
      </c>
      <c r="F126" s="214">
        <f t="shared" si="45"/>
        <v>0</v>
      </c>
    </row>
    <row r="127" spans="1:7">
      <c r="A127" s="668" t="s">
        <v>422</v>
      </c>
      <c r="B127" s="55" t="s">
        <v>17</v>
      </c>
      <c r="C127" s="214">
        <f t="shared" ref="C127" si="84">C128+C129+C130</f>
        <v>0</v>
      </c>
      <c r="D127" s="214">
        <f t="shared" ref="D127" si="85">D128+D129+D130</f>
        <v>0</v>
      </c>
      <c r="E127" s="214">
        <f t="shared" ref="E127" si="86">E128+E129+E130</f>
        <v>0</v>
      </c>
      <c r="F127" s="214">
        <f t="shared" si="45"/>
        <v>0</v>
      </c>
    </row>
    <row r="128" spans="1:7">
      <c r="A128" s="668"/>
      <c r="B128" s="458" t="s">
        <v>76</v>
      </c>
      <c r="C128" s="110"/>
      <c r="D128" s="110"/>
      <c r="E128" s="110"/>
      <c r="F128" s="214">
        <f t="shared" si="45"/>
        <v>0</v>
      </c>
    </row>
    <row r="129" spans="1:6">
      <c r="A129" s="668"/>
      <c r="B129" s="458" t="s">
        <v>77</v>
      </c>
      <c r="C129" s="110"/>
      <c r="D129" s="110"/>
      <c r="E129" s="110"/>
      <c r="F129" s="214">
        <f t="shared" si="45"/>
        <v>0</v>
      </c>
    </row>
    <row r="130" spans="1:6" ht="20.100000000000001" customHeight="1">
      <c r="A130" s="668"/>
      <c r="B130" s="458" t="s">
        <v>203</v>
      </c>
      <c r="C130" s="110"/>
      <c r="D130" s="110"/>
      <c r="E130" s="110"/>
      <c r="F130" s="214">
        <f t="shared" si="45"/>
        <v>0</v>
      </c>
    </row>
    <row r="131" spans="1:6">
      <c r="A131" s="668"/>
      <c r="B131" s="55" t="s">
        <v>408</v>
      </c>
      <c r="C131" s="214">
        <f t="shared" ref="C131" si="87">C132+C133</f>
        <v>0</v>
      </c>
      <c r="D131" s="214">
        <f t="shared" ref="D131" si="88">D132+D133</f>
        <v>0</v>
      </c>
      <c r="E131" s="214">
        <f t="shared" ref="E131" si="89">E132+E133</f>
        <v>0</v>
      </c>
      <c r="F131" s="214">
        <f t="shared" si="45"/>
        <v>0</v>
      </c>
    </row>
    <row r="132" spans="1:6">
      <c r="A132" s="668"/>
      <c r="B132" s="458" t="s">
        <v>409</v>
      </c>
      <c r="C132" s="184"/>
      <c r="D132" s="184"/>
      <c r="E132" s="184"/>
      <c r="F132" s="214">
        <f t="shared" si="45"/>
        <v>0</v>
      </c>
    </row>
    <row r="133" spans="1:6">
      <c r="A133" s="668"/>
      <c r="B133" s="458" t="s">
        <v>410</v>
      </c>
      <c r="C133" s="184"/>
      <c r="D133" s="184"/>
      <c r="E133" s="184"/>
      <c r="F133" s="214">
        <f t="shared" si="45"/>
        <v>0</v>
      </c>
    </row>
    <row r="134" spans="1:6">
      <c r="A134" s="668"/>
      <c r="B134" s="55" t="s">
        <v>411</v>
      </c>
      <c r="C134" s="194">
        <f t="shared" ref="C134:E134" si="90">C127+C131</f>
        <v>0</v>
      </c>
      <c r="D134" s="194">
        <f t="shared" si="90"/>
        <v>0</v>
      </c>
      <c r="E134" s="194">
        <f t="shared" si="90"/>
        <v>0</v>
      </c>
      <c r="F134" s="214">
        <f t="shared" si="45"/>
        <v>0</v>
      </c>
    </row>
    <row r="135" spans="1:6">
      <c r="A135" s="668"/>
      <c r="B135" s="55" t="s">
        <v>412</v>
      </c>
      <c r="C135" s="194">
        <f t="shared" ref="C135" si="91">C136+C137+C138+C139+C140</f>
        <v>0</v>
      </c>
      <c r="D135" s="194">
        <f t="shared" ref="D135" si="92">D136+D137+D138+D139+D140</f>
        <v>0</v>
      </c>
      <c r="E135" s="194">
        <f t="shared" ref="E135" si="93">E136+E137+E138+E139+E140</f>
        <v>0</v>
      </c>
      <c r="F135" s="214">
        <f t="shared" si="45"/>
        <v>0</v>
      </c>
    </row>
    <row r="136" spans="1:6">
      <c r="A136" s="668"/>
      <c r="B136" s="458" t="s">
        <v>129</v>
      </c>
      <c r="C136" s="110"/>
      <c r="D136" s="110"/>
      <c r="E136" s="110"/>
      <c r="F136" s="214">
        <f t="shared" ref="F136:F199" si="94">C136+D136-E136</f>
        <v>0</v>
      </c>
    </row>
    <row r="137" spans="1:6">
      <c r="A137" s="668"/>
      <c r="B137" s="458" t="s">
        <v>130</v>
      </c>
      <c r="C137" s="110"/>
      <c r="D137" s="110"/>
      <c r="E137" s="110"/>
      <c r="F137" s="214">
        <f t="shared" si="94"/>
        <v>0</v>
      </c>
    </row>
    <row r="138" spans="1:6">
      <c r="A138" s="668"/>
      <c r="B138" s="458" t="s">
        <v>131</v>
      </c>
      <c r="C138" s="110"/>
      <c r="D138" s="110"/>
      <c r="E138" s="110"/>
      <c r="F138" s="214">
        <f t="shared" si="94"/>
        <v>0</v>
      </c>
    </row>
    <row r="139" spans="1:6">
      <c r="A139" s="668"/>
      <c r="B139" s="458" t="s">
        <v>413</v>
      </c>
      <c r="C139" s="110"/>
      <c r="D139" s="110"/>
      <c r="E139" s="110"/>
      <c r="F139" s="214">
        <f t="shared" si="94"/>
        <v>0</v>
      </c>
    </row>
    <row r="140" spans="1:6" ht="17.25" thickBot="1">
      <c r="A140" s="668"/>
      <c r="B140" s="458" t="s">
        <v>132</v>
      </c>
      <c r="C140" s="110"/>
      <c r="D140" s="110"/>
      <c r="E140" s="110"/>
      <c r="F140" s="214">
        <f t="shared" si="94"/>
        <v>0</v>
      </c>
    </row>
    <row r="141" spans="1:6" ht="17.25" thickBot="1">
      <c r="A141" s="668"/>
      <c r="B141" s="459" t="s">
        <v>414</v>
      </c>
      <c r="C141" s="460">
        <f t="shared" ref="C141:E141" si="95">C134+C135</f>
        <v>0</v>
      </c>
      <c r="D141" s="460">
        <f t="shared" si="95"/>
        <v>0</v>
      </c>
      <c r="E141" s="460">
        <f t="shared" si="95"/>
        <v>0</v>
      </c>
      <c r="F141" s="214">
        <f t="shared" si="94"/>
        <v>0</v>
      </c>
    </row>
    <row r="142" spans="1:6">
      <c r="A142" s="668" t="s">
        <v>423</v>
      </c>
      <c r="B142" s="55" t="s">
        <v>17</v>
      </c>
      <c r="C142" s="214">
        <f t="shared" ref="C142" si="96">C143+C144+C145</f>
        <v>0</v>
      </c>
      <c r="D142" s="214">
        <f t="shared" ref="D142" si="97">D143+D144+D145</f>
        <v>0</v>
      </c>
      <c r="E142" s="214">
        <f t="shared" ref="E142" si="98">E143+E144+E145</f>
        <v>0</v>
      </c>
      <c r="F142" s="214">
        <f t="shared" si="94"/>
        <v>0</v>
      </c>
    </row>
    <row r="143" spans="1:6">
      <c r="A143" s="668"/>
      <c r="B143" s="458" t="s">
        <v>76</v>
      </c>
      <c r="C143" s="110"/>
      <c r="D143" s="110"/>
      <c r="E143" s="110"/>
      <c r="F143" s="214">
        <f t="shared" si="94"/>
        <v>0</v>
      </c>
    </row>
    <row r="144" spans="1:6">
      <c r="A144" s="668"/>
      <c r="B144" s="458" t="s">
        <v>77</v>
      </c>
      <c r="C144" s="110"/>
      <c r="D144" s="110"/>
      <c r="E144" s="110"/>
      <c r="F144" s="214">
        <f t="shared" si="94"/>
        <v>0</v>
      </c>
    </row>
    <row r="145" spans="1:6" ht="20.100000000000001" customHeight="1">
      <c r="A145" s="668"/>
      <c r="B145" s="458" t="s">
        <v>203</v>
      </c>
      <c r="C145" s="110"/>
      <c r="D145" s="110"/>
      <c r="E145" s="110"/>
      <c r="F145" s="214">
        <f t="shared" si="94"/>
        <v>0</v>
      </c>
    </row>
    <row r="146" spans="1:6">
      <c r="A146" s="668"/>
      <c r="B146" s="55" t="s">
        <v>408</v>
      </c>
      <c r="C146" s="214">
        <f t="shared" ref="C146" si="99">C147+C148</f>
        <v>0</v>
      </c>
      <c r="D146" s="214">
        <f t="shared" ref="D146" si="100">D147+D148</f>
        <v>0</v>
      </c>
      <c r="E146" s="214">
        <f t="shared" ref="E146" si="101">E147+E148</f>
        <v>0</v>
      </c>
      <c r="F146" s="214">
        <f t="shared" si="94"/>
        <v>0</v>
      </c>
    </row>
    <row r="147" spans="1:6">
      <c r="A147" s="668"/>
      <c r="B147" s="458" t="s">
        <v>409</v>
      </c>
      <c r="C147" s="184"/>
      <c r="D147" s="184"/>
      <c r="E147" s="184"/>
      <c r="F147" s="214">
        <f t="shared" si="94"/>
        <v>0</v>
      </c>
    </row>
    <row r="148" spans="1:6">
      <c r="A148" s="668"/>
      <c r="B148" s="458" t="s">
        <v>410</v>
      </c>
      <c r="C148" s="184"/>
      <c r="D148" s="184"/>
      <c r="E148" s="184"/>
      <c r="F148" s="214">
        <f t="shared" si="94"/>
        <v>0</v>
      </c>
    </row>
    <row r="149" spans="1:6">
      <c r="A149" s="668"/>
      <c r="B149" s="55" t="s">
        <v>411</v>
      </c>
      <c r="C149" s="194">
        <f t="shared" ref="C149:E149" si="102">C142+C146</f>
        <v>0</v>
      </c>
      <c r="D149" s="194">
        <f t="shared" si="102"/>
        <v>0</v>
      </c>
      <c r="E149" s="194">
        <f t="shared" si="102"/>
        <v>0</v>
      </c>
      <c r="F149" s="214">
        <f t="shared" si="94"/>
        <v>0</v>
      </c>
    </row>
    <row r="150" spans="1:6">
      <c r="A150" s="668"/>
      <c r="B150" s="55" t="s">
        <v>412</v>
      </c>
      <c r="C150" s="194">
        <f t="shared" ref="C150" si="103">C151+C152+C153+C154+C155</f>
        <v>0</v>
      </c>
      <c r="D150" s="194">
        <f t="shared" ref="D150" si="104">D151+D152+D153+D154+D155</f>
        <v>0</v>
      </c>
      <c r="E150" s="194">
        <f t="shared" ref="E150" si="105">E151+E152+E153+E154+E155</f>
        <v>0</v>
      </c>
      <c r="F150" s="214">
        <f t="shared" si="94"/>
        <v>0</v>
      </c>
    </row>
    <row r="151" spans="1:6">
      <c r="A151" s="668"/>
      <c r="B151" s="458" t="s">
        <v>129</v>
      </c>
      <c r="C151" s="110"/>
      <c r="D151" s="110"/>
      <c r="E151" s="110"/>
      <c r="F151" s="214">
        <f t="shared" si="94"/>
        <v>0</v>
      </c>
    </row>
    <row r="152" spans="1:6">
      <c r="A152" s="668"/>
      <c r="B152" s="458" t="s">
        <v>130</v>
      </c>
      <c r="C152" s="110"/>
      <c r="D152" s="110"/>
      <c r="E152" s="110"/>
      <c r="F152" s="214">
        <f t="shared" si="94"/>
        <v>0</v>
      </c>
    </row>
    <row r="153" spans="1:6">
      <c r="A153" s="668"/>
      <c r="B153" s="458" t="s">
        <v>131</v>
      </c>
      <c r="C153" s="110"/>
      <c r="D153" s="110"/>
      <c r="E153" s="110"/>
      <c r="F153" s="214">
        <f t="shared" si="94"/>
        <v>0</v>
      </c>
    </row>
    <row r="154" spans="1:6">
      <c r="A154" s="668"/>
      <c r="B154" s="458" t="s">
        <v>413</v>
      </c>
      <c r="C154" s="110"/>
      <c r="D154" s="110"/>
      <c r="E154" s="110"/>
      <c r="F154" s="214">
        <f t="shared" si="94"/>
        <v>0</v>
      </c>
    </row>
    <row r="155" spans="1:6" ht="17.25" thickBot="1">
      <c r="A155" s="668"/>
      <c r="B155" s="458" t="s">
        <v>132</v>
      </c>
      <c r="C155" s="110"/>
      <c r="D155" s="110"/>
      <c r="E155" s="110"/>
      <c r="F155" s="214">
        <f t="shared" si="94"/>
        <v>0</v>
      </c>
    </row>
    <row r="156" spans="1:6" ht="17.25" thickBot="1">
      <c r="A156" s="668"/>
      <c r="B156" s="459" t="s">
        <v>414</v>
      </c>
      <c r="C156" s="460">
        <f t="shared" ref="C156:E156" si="106">C149+C150</f>
        <v>0</v>
      </c>
      <c r="D156" s="460">
        <f t="shared" si="106"/>
        <v>0</v>
      </c>
      <c r="E156" s="460">
        <f t="shared" si="106"/>
        <v>0</v>
      </c>
      <c r="F156" s="214">
        <f t="shared" si="94"/>
        <v>0</v>
      </c>
    </row>
    <row r="157" spans="1:6">
      <c r="A157" s="668" t="s">
        <v>424</v>
      </c>
      <c r="B157" s="55" t="s">
        <v>17</v>
      </c>
      <c r="C157" s="214">
        <f t="shared" ref="C157" si="107">C158+C159+C160</f>
        <v>0</v>
      </c>
      <c r="D157" s="214">
        <f t="shared" ref="D157" si="108">D158+D159+D160</f>
        <v>0</v>
      </c>
      <c r="E157" s="214">
        <f t="shared" ref="E157" si="109">E158+E159+E160</f>
        <v>0</v>
      </c>
      <c r="F157" s="214">
        <f t="shared" si="94"/>
        <v>0</v>
      </c>
    </row>
    <row r="158" spans="1:6">
      <c r="A158" s="668"/>
      <c r="B158" s="458" t="s">
        <v>76</v>
      </c>
      <c r="C158" s="110"/>
      <c r="D158" s="110"/>
      <c r="E158" s="110"/>
      <c r="F158" s="214">
        <f t="shared" si="94"/>
        <v>0</v>
      </c>
    </row>
    <row r="159" spans="1:6">
      <c r="A159" s="668"/>
      <c r="B159" s="458" t="s">
        <v>77</v>
      </c>
      <c r="C159" s="110"/>
      <c r="D159" s="110"/>
      <c r="E159" s="110"/>
      <c r="F159" s="214">
        <f t="shared" si="94"/>
        <v>0</v>
      </c>
    </row>
    <row r="160" spans="1:6" ht="20.100000000000001" customHeight="1">
      <c r="A160" s="668"/>
      <c r="B160" s="458" t="s">
        <v>203</v>
      </c>
      <c r="C160" s="110"/>
      <c r="D160" s="110"/>
      <c r="E160" s="110"/>
      <c r="F160" s="214">
        <f t="shared" si="94"/>
        <v>0</v>
      </c>
    </row>
    <row r="161" spans="1:6">
      <c r="A161" s="668"/>
      <c r="B161" s="55" t="s">
        <v>408</v>
      </c>
      <c r="C161" s="214">
        <f t="shared" ref="C161" si="110">C162+C163</f>
        <v>0</v>
      </c>
      <c r="D161" s="214">
        <f t="shared" ref="D161" si="111">D162+D163</f>
        <v>0</v>
      </c>
      <c r="E161" s="214">
        <f t="shared" ref="E161" si="112">E162+E163</f>
        <v>0</v>
      </c>
      <c r="F161" s="214">
        <f t="shared" si="94"/>
        <v>0</v>
      </c>
    </row>
    <row r="162" spans="1:6">
      <c r="A162" s="668"/>
      <c r="B162" s="458" t="s">
        <v>409</v>
      </c>
      <c r="C162" s="184"/>
      <c r="D162" s="184"/>
      <c r="E162" s="184"/>
      <c r="F162" s="214">
        <f t="shared" si="94"/>
        <v>0</v>
      </c>
    </row>
    <row r="163" spans="1:6">
      <c r="A163" s="668"/>
      <c r="B163" s="458" t="s">
        <v>410</v>
      </c>
      <c r="C163" s="184"/>
      <c r="D163" s="184"/>
      <c r="E163" s="184"/>
      <c r="F163" s="214">
        <f t="shared" si="94"/>
        <v>0</v>
      </c>
    </row>
    <row r="164" spans="1:6">
      <c r="A164" s="668"/>
      <c r="B164" s="55" t="s">
        <v>411</v>
      </c>
      <c r="C164" s="194">
        <f t="shared" ref="C164:E164" si="113">C157+C161</f>
        <v>0</v>
      </c>
      <c r="D164" s="194">
        <f t="shared" si="113"/>
        <v>0</v>
      </c>
      <c r="E164" s="194">
        <f t="shared" si="113"/>
        <v>0</v>
      </c>
      <c r="F164" s="214">
        <f t="shared" si="94"/>
        <v>0</v>
      </c>
    </row>
    <row r="165" spans="1:6">
      <c r="A165" s="668"/>
      <c r="B165" s="55" t="s">
        <v>412</v>
      </c>
      <c r="C165" s="194">
        <f t="shared" ref="C165" si="114">C166+C167+C168+C169+C170</f>
        <v>0</v>
      </c>
      <c r="D165" s="194">
        <f t="shared" ref="D165" si="115">D166+D167+D168+D169+D170</f>
        <v>0</v>
      </c>
      <c r="E165" s="194">
        <f t="shared" ref="E165" si="116">E166+E167+E168+E169+E170</f>
        <v>0</v>
      </c>
      <c r="F165" s="214">
        <f t="shared" si="94"/>
        <v>0</v>
      </c>
    </row>
    <row r="166" spans="1:6">
      <c r="A166" s="668"/>
      <c r="B166" s="458" t="s">
        <v>129</v>
      </c>
      <c r="C166" s="110"/>
      <c r="D166" s="110"/>
      <c r="E166" s="110"/>
      <c r="F166" s="214">
        <f t="shared" si="94"/>
        <v>0</v>
      </c>
    </row>
    <row r="167" spans="1:6">
      <c r="A167" s="668"/>
      <c r="B167" s="458" t="s">
        <v>130</v>
      </c>
      <c r="C167" s="110"/>
      <c r="D167" s="110"/>
      <c r="E167" s="110"/>
      <c r="F167" s="214">
        <f t="shared" si="94"/>
        <v>0</v>
      </c>
    </row>
    <row r="168" spans="1:6">
      <c r="A168" s="668"/>
      <c r="B168" s="458" t="s">
        <v>131</v>
      </c>
      <c r="C168" s="110"/>
      <c r="D168" s="110"/>
      <c r="E168" s="110"/>
      <c r="F168" s="214">
        <f t="shared" si="94"/>
        <v>0</v>
      </c>
    </row>
    <row r="169" spans="1:6">
      <c r="A169" s="668"/>
      <c r="B169" s="458" t="s">
        <v>413</v>
      </c>
      <c r="C169" s="110"/>
      <c r="D169" s="110"/>
      <c r="E169" s="110"/>
      <c r="F169" s="214">
        <f t="shared" si="94"/>
        <v>0</v>
      </c>
    </row>
    <row r="170" spans="1:6" ht="17.25" thickBot="1">
      <c r="A170" s="668"/>
      <c r="B170" s="458" t="s">
        <v>132</v>
      </c>
      <c r="C170" s="110"/>
      <c r="D170" s="110"/>
      <c r="E170" s="110"/>
      <c r="F170" s="214">
        <f t="shared" si="94"/>
        <v>0</v>
      </c>
    </row>
    <row r="171" spans="1:6" ht="17.25" thickBot="1">
      <c r="A171" s="668"/>
      <c r="B171" s="459" t="s">
        <v>414</v>
      </c>
      <c r="C171" s="460">
        <f t="shared" ref="C171:E171" si="117">C164+C165</f>
        <v>0</v>
      </c>
      <c r="D171" s="460">
        <f t="shared" si="117"/>
        <v>0</v>
      </c>
      <c r="E171" s="460">
        <f t="shared" si="117"/>
        <v>0</v>
      </c>
      <c r="F171" s="214">
        <f t="shared" si="94"/>
        <v>0</v>
      </c>
    </row>
    <row r="172" spans="1:6">
      <c r="A172" s="668" t="s">
        <v>425</v>
      </c>
      <c r="B172" s="55" t="s">
        <v>17</v>
      </c>
      <c r="C172" s="214">
        <f t="shared" ref="C172" si="118">C173+C174+C175</f>
        <v>0</v>
      </c>
      <c r="D172" s="214">
        <f t="shared" ref="D172" si="119">D173+D174+D175</f>
        <v>0</v>
      </c>
      <c r="E172" s="214">
        <f t="shared" ref="E172" si="120">E173+E174+E175</f>
        <v>0</v>
      </c>
      <c r="F172" s="214">
        <f t="shared" si="94"/>
        <v>0</v>
      </c>
    </row>
    <row r="173" spans="1:6">
      <c r="A173" s="668"/>
      <c r="B173" s="458" t="s">
        <v>76</v>
      </c>
      <c r="C173" s="110"/>
      <c r="D173" s="110"/>
      <c r="E173" s="110"/>
      <c r="F173" s="214">
        <f t="shared" si="94"/>
        <v>0</v>
      </c>
    </row>
    <row r="174" spans="1:6">
      <c r="A174" s="668"/>
      <c r="B174" s="458" t="s">
        <v>77</v>
      </c>
      <c r="C174" s="110"/>
      <c r="D174" s="110"/>
      <c r="E174" s="110"/>
      <c r="F174" s="214">
        <f t="shared" si="94"/>
        <v>0</v>
      </c>
    </row>
    <row r="175" spans="1:6" ht="20.100000000000001" customHeight="1">
      <c r="A175" s="668"/>
      <c r="B175" s="458" t="s">
        <v>203</v>
      </c>
      <c r="C175" s="110"/>
      <c r="D175" s="110"/>
      <c r="E175" s="110"/>
      <c r="F175" s="214">
        <f t="shared" si="94"/>
        <v>0</v>
      </c>
    </row>
    <row r="176" spans="1:6">
      <c r="A176" s="668"/>
      <c r="B176" s="55" t="s">
        <v>408</v>
      </c>
      <c r="C176" s="214">
        <f t="shared" ref="C176" si="121">C177+C178</f>
        <v>0</v>
      </c>
      <c r="D176" s="214">
        <f t="shared" ref="D176" si="122">D177+D178</f>
        <v>0</v>
      </c>
      <c r="E176" s="214">
        <f t="shared" ref="E176" si="123">E177+E178</f>
        <v>0</v>
      </c>
      <c r="F176" s="214">
        <f t="shared" si="94"/>
        <v>0</v>
      </c>
    </row>
    <row r="177" spans="1:6">
      <c r="A177" s="668"/>
      <c r="B177" s="458" t="s">
        <v>409</v>
      </c>
      <c r="C177" s="184"/>
      <c r="D177" s="184"/>
      <c r="E177" s="184"/>
      <c r="F177" s="214">
        <f t="shared" si="94"/>
        <v>0</v>
      </c>
    </row>
    <row r="178" spans="1:6">
      <c r="A178" s="668"/>
      <c r="B178" s="458" t="s">
        <v>410</v>
      </c>
      <c r="C178" s="184"/>
      <c r="D178" s="184"/>
      <c r="E178" s="184"/>
      <c r="F178" s="214">
        <f t="shared" si="94"/>
        <v>0</v>
      </c>
    </row>
    <row r="179" spans="1:6">
      <c r="A179" s="668"/>
      <c r="B179" s="55" t="s">
        <v>411</v>
      </c>
      <c r="C179" s="194">
        <f t="shared" ref="C179:E179" si="124">C172+C176</f>
        <v>0</v>
      </c>
      <c r="D179" s="194">
        <f t="shared" si="124"/>
        <v>0</v>
      </c>
      <c r="E179" s="194">
        <f t="shared" si="124"/>
        <v>0</v>
      </c>
      <c r="F179" s="214">
        <f t="shared" si="94"/>
        <v>0</v>
      </c>
    </row>
    <row r="180" spans="1:6">
      <c r="A180" s="668"/>
      <c r="B180" s="55" t="s">
        <v>412</v>
      </c>
      <c r="C180" s="194">
        <f t="shared" ref="C180" si="125">C181+C182+C183+C184+C185</f>
        <v>0</v>
      </c>
      <c r="D180" s="194">
        <f t="shared" ref="D180" si="126">D181+D182+D183+D184+D185</f>
        <v>0</v>
      </c>
      <c r="E180" s="194">
        <f t="shared" ref="E180" si="127">E181+E182+E183+E184+E185</f>
        <v>0</v>
      </c>
      <c r="F180" s="214">
        <f t="shared" si="94"/>
        <v>0</v>
      </c>
    </row>
    <row r="181" spans="1:6">
      <c r="A181" s="668"/>
      <c r="B181" s="458" t="s">
        <v>129</v>
      </c>
      <c r="C181" s="110"/>
      <c r="D181" s="110"/>
      <c r="E181" s="110"/>
      <c r="F181" s="214">
        <f t="shared" si="94"/>
        <v>0</v>
      </c>
    </row>
    <row r="182" spans="1:6">
      <c r="A182" s="668"/>
      <c r="B182" s="458" t="s">
        <v>130</v>
      </c>
      <c r="C182" s="110"/>
      <c r="D182" s="110"/>
      <c r="E182" s="110"/>
      <c r="F182" s="214">
        <f t="shared" si="94"/>
        <v>0</v>
      </c>
    </row>
    <row r="183" spans="1:6">
      <c r="A183" s="668"/>
      <c r="B183" s="458" t="s">
        <v>131</v>
      </c>
      <c r="C183" s="110"/>
      <c r="D183" s="110"/>
      <c r="E183" s="110"/>
      <c r="F183" s="214">
        <f t="shared" si="94"/>
        <v>0</v>
      </c>
    </row>
    <row r="184" spans="1:6">
      <c r="A184" s="668"/>
      <c r="B184" s="458" t="s">
        <v>413</v>
      </c>
      <c r="C184" s="110"/>
      <c r="D184" s="110"/>
      <c r="E184" s="110"/>
      <c r="F184" s="214">
        <f t="shared" si="94"/>
        <v>0</v>
      </c>
    </row>
    <row r="185" spans="1:6" ht="17.25" thickBot="1">
      <c r="A185" s="668"/>
      <c r="B185" s="458" t="s">
        <v>132</v>
      </c>
      <c r="C185" s="110"/>
      <c r="D185" s="110"/>
      <c r="E185" s="110"/>
      <c r="F185" s="214">
        <f t="shared" si="94"/>
        <v>0</v>
      </c>
    </row>
    <row r="186" spans="1:6" ht="17.25" thickBot="1">
      <c r="A186" s="668"/>
      <c r="B186" s="459" t="s">
        <v>414</v>
      </c>
      <c r="C186" s="460">
        <f t="shared" ref="C186:E186" si="128">C179+C180</f>
        <v>0</v>
      </c>
      <c r="D186" s="460">
        <f t="shared" si="128"/>
        <v>0</v>
      </c>
      <c r="E186" s="460">
        <f t="shared" si="128"/>
        <v>0</v>
      </c>
      <c r="F186" s="214">
        <f t="shared" si="94"/>
        <v>0</v>
      </c>
    </row>
    <row r="187" spans="1:6">
      <c r="A187" s="668" t="s">
        <v>426</v>
      </c>
      <c r="B187" s="55" t="s">
        <v>17</v>
      </c>
      <c r="C187" s="214">
        <f t="shared" ref="C187" si="129">C188+C189+C190</f>
        <v>0</v>
      </c>
      <c r="D187" s="214">
        <f t="shared" ref="D187" si="130">D188+D189+D190</f>
        <v>0</v>
      </c>
      <c r="E187" s="214">
        <f t="shared" ref="E187" si="131">E188+E189+E190</f>
        <v>0</v>
      </c>
      <c r="F187" s="214">
        <f t="shared" si="94"/>
        <v>0</v>
      </c>
    </row>
    <row r="188" spans="1:6">
      <c r="A188" s="668"/>
      <c r="B188" s="458" t="s">
        <v>76</v>
      </c>
      <c r="C188" s="110"/>
      <c r="D188" s="110"/>
      <c r="E188" s="110"/>
      <c r="F188" s="214">
        <f t="shared" si="94"/>
        <v>0</v>
      </c>
    </row>
    <row r="189" spans="1:6">
      <c r="A189" s="668"/>
      <c r="B189" s="458" t="s">
        <v>77</v>
      </c>
      <c r="C189" s="110"/>
      <c r="D189" s="110"/>
      <c r="E189" s="110"/>
      <c r="F189" s="214">
        <f t="shared" si="94"/>
        <v>0</v>
      </c>
    </row>
    <row r="190" spans="1:6" ht="20.100000000000001" customHeight="1">
      <c r="A190" s="668"/>
      <c r="B190" s="458" t="s">
        <v>203</v>
      </c>
      <c r="C190" s="110"/>
      <c r="D190" s="110"/>
      <c r="E190" s="110"/>
      <c r="F190" s="214">
        <f t="shared" si="94"/>
        <v>0</v>
      </c>
    </row>
    <row r="191" spans="1:6">
      <c r="A191" s="668"/>
      <c r="B191" s="55" t="s">
        <v>408</v>
      </c>
      <c r="C191" s="214">
        <f t="shared" ref="C191" si="132">C192+C193</f>
        <v>0</v>
      </c>
      <c r="D191" s="214">
        <f t="shared" ref="D191" si="133">D192+D193</f>
        <v>0</v>
      </c>
      <c r="E191" s="214">
        <f t="shared" ref="E191" si="134">E192+E193</f>
        <v>0</v>
      </c>
      <c r="F191" s="214">
        <f t="shared" si="94"/>
        <v>0</v>
      </c>
    </row>
    <row r="192" spans="1:6">
      <c r="A192" s="668"/>
      <c r="B192" s="458" t="s">
        <v>409</v>
      </c>
      <c r="C192" s="184"/>
      <c r="D192" s="184"/>
      <c r="E192" s="184"/>
      <c r="F192" s="214">
        <f t="shared" si="94"/>
        <v>0</v>
      </c>
    </row>
    <row r="193" spans="1:6">
      <c r="A193" s="668"/>
      <c r="B193" s="458" t="s">
        <v>410</v>
      </c>
      <c r="C193" s="184"/>
      <c r="D193" s="184"/>
      <c r="E193" s="184"/>
      <c r="F193" s="214">
        <f t="shared" si="94"/>
        <v>0</v>
      </c>
    </row>
    <row r="194" spans="1:6">
      <c r="A194" s="668"/>
      <c r="B194" s="55" t="s">
        <v>411</v>
      </c>
      <c r="C194" s="194">
        <f t="shared" ref="C194:E194" si="135">C187+C191</f>
        <v>0</v>
      </c>
      <c r="D194" s="194">
        <f t="shared" si="135"/>
        <v>0</v>
      </c>
      <c r="E194" s="194">
        <f t="shared" si="135"/>
        <v>0</v>
      </c>
      <c r="F194" s="214">
        <f t="shared" si="94"/>
        <v>0</v>
      </c>
    </row>
    <row r="195" spans="1:6">
      <c r="A195" s="668"/>
      <c r="B195" s="55" t="s">
        <v>412</v>
      </c>
      <c r="C195" s="194">
        <f t="shared" ref="C195" si="136">C196+C197+C198+C199+C200</f>
        <v>0</v>
      </c>
      <c r="D195" s="194">
        <f t="shared" ref="D195" si="137">D196+D197+D198+D199+D200</f>
        <v>0</v>
      </c>
      <c r="E195" s="194">
        <f t="shared" ref="E195" si="138">E196+E197+E198+E199+E200</f>
        <v>0</v>
      </c>
      <c r="F195" s="214">
        <f t="shared" si="94"/>
        <v>0</v>
      </c>
    </row>
    <row r="196" spans="1:6">
      <c r="A196" s="668"/>
      <c r="B196" s="458" t="s">
        <v>129</v>
      </c>
      <c r="C196" s="110"/>
      <c r="D196" s="110"/>
      <c r="E196" s="110"/>
      <c r="F196" s="214">
        <f t="shared" si="94"/>
        <v>0</v>
      </c>
    </row>
    <row r="197" spans="1:6">
      <c r="A197" s="668"/>
      <c r="B197" s="458" t="s">
        <v>130</v>
      </c>
      <c r="C197" s="110"/>
      <c r="D197" s="110"/>
      <c r="E197" s="110"/>
      <c r="F197" s="214">
        <f t="shared" si="94"/>
        <v>0</v>
      </c>
    </row>
    <row r="198" spans="1:6">
      <c r="A198" s="668"/>
      <c r="B198" s="458" t="s">
        <v>131</v>
      </c>
      <c r="C198" s="110"/>
      <c r="D198" s="110"/>
      <c r="E198" s="110"/>
      <c r="F198" s="214">
        <f t="shared" si="94"/>
        <v>0</v>
      </c>
    </row>
    <row r="199" spans="1:6">
      <c r="A199" s="668"/>
      <c r="B199" s="458" t="s">
        <v>413</v>
      </c>
      <c r="C199" s="110"/>
      <c r="D199" s="110"/>
      <c r="E199" s="110"/>
      <c r="F199" s="214">
        <f t="shared" si="94"/>
        <v>0</v>
      </c>
    </row>
    <row r="200" spans="1:6" ht="17.25" thickBot="1">
      <c r="A200" s="668"/>
      <c r="B200" s="458" t="s">
        <v>132</v>
      </c>
      <c r="C200" s="110"/>
      <c r="D200" s="110"/>
      <c r="E200" s="110"/>
      <c r="F200" s="214">
        <f t="shared" ref="F200:F263" si="139">C200+D200-E200</f>
        <v>0</v>
      </c>
    </row>
    <row r="201" spans="1:6" ht="17.25" thickBot="1">
      <c r="A201" s="668"/>
      <c r="B201" s="459" t="s">
        <v>414</v>
      </c>
      <c r="C201" s="460">
        <f t="shared" ref="C201:E201" si="140">C194+C195</f>
        <v>0</v>
      </c>
      <c r="D201" s="460">
        <f t="shared" si="140"/>
        <v>0</v>
      </c>
      <c r="E201" s="460">
        <f t="shared" si="140"/>
        <v>0</v>
      </c>
      <c r="F201" s="214">
        <f t="shared" si="139"/>
        <v>0</v>
      </c>
    </row>
    <row r="202" spans="1:6">
      <c r="A202" s="462" t="s">
        <v>427</v>
      </c>
      <c r="B202" s="55" t="s">
        <v>17</v>
      </c>
      <c r="C202" s="214">
        <f t="shared" ref="C202" si="141">C203+C204+C205</f>
        <v>0</v>
      </c>
      <c r="D202" s="214">
        <f t="shared" ref="D202" si="142">D203+D204+D205</f>
        <v>0</v>
      </c>
      <c r="E202" s="214">
        <f t="shared" ref="E202" si="143">E203+E204+E205</f>
        <v>0</v>
      </c>
      <c r="F202" s="214">
        <f t="shared" si="139"/>
        <v>0</v>
      </c>
    </row>
    <row r="203" spans="1:6">
      <c r="A203" s="48"/>
      <c r="B203" s="458" t="s">
        <v>76</v>
      </c>
      <c r="C203" s="110"/>
      <c r="D203" s="110"/>
      <c r="E203" s="110"/>
      <c r="F203" s="214">
        <f t="shared" si="139"/>
        <v>0</v>
      </c>
    </row>
    <row r="204" spans="1:6">
      <c r="A204" s="48"/>
      <c r="B204" s="458" t="s">
        <v>77</v>
      </c>
      <c r="C204" s="110"/>
      <c r="D204" s="110"/>
      <c r="E204" s="110"/>
      <c r="F204" s="214">
        <f t="shared" si="139"/>
        <v>0</v>
      </c>
    </row>
    <row r="205" spans="1:6" ht="20.100000000000001" customHeight="1">
      <c r="A205" s="48"/>
      <c r="B205" s="458" t="s">
        <v>203</v>
      </c>
      <c r="C205" s="110"/>
      <c r="D205" s="110"/>
      <c r="E205" s="110"/>
      <c r="F205" s="214">
        <f t="shared" si="139"/>
        <v>0</v>
      </c>
    </row>
    <row r="206" spans="1:6">
      <c r="A206" s="48"/>
      <c r="B206" s="55" t="s">
        <v>408</v>
      </c>
      <c r="C206" s="214">
        <f t="shared" ref="C206" si="144">C207+C208</f>
        <v>0</v>
      </c>
      <c r="D206" s="214">
        <f t="shared" ref="D206" si="145">D207+D208</f>
        <v>0</v>
      </c>
      <c r="E206" s="214">
        <f t="shared" ref="E206" si="146">E207+E208</f>
        <v>0</v>
      </c>
      <c r="F206" s="214">
        <f t="shared" si="139"/>
        <v>0</v>
      </c>
    </row>
    <row r="207" spans="1:6">
      <c r="A207" s="48"/>
      <c r="B207" s="458" t="s">
        <v>409</v>
      </c>
      <c r="C207" s="184"/>
      <c r="D207" s="184"/>
      <c r="E207" s="184"/>
      <c r="F207" s="214">
        <f t="shared" si="139"/>
        <v>0</v>
      </c>
    </row>
    <row r="208" spans="1:6">
      <c r="A208" s="48"/>
      <c r="B208" s="458" t="s">
        <v>410</v>
      </c>
      <c r="C208" s="184"/>
      <c r="D208" s="184"/>
      <c r="E208" s="184"/>
      <c r="F208" s="214">
        <f t="shared" si="139"/>
        <v>0</v>
      </c>
    </row>
    <row r="209" spans="1:6">
      <c r="A209" s="48"/>
      <c r="B209" s="55" t="s">
        <v>411</v>
      </c>
      <c r="C209" s="194">
        <f t="shared" ref="C209:E209" si="147">C202+C206</f>
        <v>0</v>
      </c>
      <c r="D209" s="194">
        <f t="shared" si="147"/>
        <v>0</v>
      </c>
      <c r="E209" s="194">
        <f t="shared" si="147"/>
        <v>0</v>
      </c>
      <c r="F209" s="214">
        <f t="shared" si="139"/>
        <v>0</v>
      </c>
    </row>
    <row r="210" spans="1:6">
      <c r="A210" s="48"/>
      <c r="B210" s="55" t="s">
        <v>412</v>
      </c>
      <c r="C210" s="194">
        <f t="shared" ref="C210" si="148">C211+C212+C213+C214+C215</f>
        <v>0</v>
      </c>
      <c r="D210" s="194">
        <f t="shared" ref="D210" si="149">D211+D212+D213+D214+D215</f>
        <v>0</v>
      </c>
      <c r="E210" s="194">
        <f t="shared" ref="E210" si="150">E211+E212+E213+E214+E215</f>
        <v>0</v>
      </c>
      <c r="F210" s="214">
        <f t="shared" si="139"/>
        <v>0</v>
      </c>
    </row>
    <row r="211" spans="1:6">
      <c r="A211" s="48"/>
      <c r="B211" s="458" t="s">
        <v>129</v>
      </c>
      <c r="C211" s="110"/>
      <c r="D211" s="110"/>
      <c r="E211" s="110"/>
      <c r="F211" s="214">
        <f t="shared" si="139"/>
        <v>0</v>
      </c>
    </row>
    <row r="212" spans="1:6">
      <c r="A212" s="48"/>
      <c r="B212" s="458" t="s">
        <v>130</v>
      </c>
      <c r="C212" s="110"/>
      <c r="D212" s="110"/>
      <c r="E212" s="110"/>
      <c r="F212" s="214">
        <f t="shared" si="139"/>
        <v>0</v>
      </c>
    </row>
    <row r="213" spans="1:6">
      <c r="A213" s="48"/>
      <c r="B213" s="458" t="s">
        <v>131</v>
      </c>
      <c r="C213" s="110"/>
      <c r="D213" s="110"/>
      <c r="E213" s="110"/>
      <c r="F213" s="214">
        <f t="shared" si="139"/>
        <v>0</v>
      </c>
    </row>
    <row r="214" spans="1:6">
      <c r="A214" s="48"/>
      <c r="B214" s="458" t="s">
        <v>413</v>
      </c>
      <c r="C214" s="110"/>
      <c r="D214" s="110"/>
      <c r="E214" s="110"/>
      <c r="F214" s="214">
        <f t="shared" si="139"/>
        <v>0</v>
      </c>
    </row>
    <row r="215" spans="1:6" ht="17.25" thickBot="1">
      <c r="A215" s="48"/>
      <c r="B215" s="458" t="s">
        <v>132</v>
      </c>
      <c r="C215" s="110"/>
      <c r="D215" s="110"/>
      <c r="E215" s="110"/>
      <c r="F215" s="214">
        <f t="shared" si="139"/>
        <v>0</v>
      </c>
    </row>
    <row r="216" spans="1:6" ht="17.25" thickBot="1">
      <c r="A216" s="58"/>
      <c r="B216" s="459" t="s">
        <v>414</v>
      </c>
      <c r="C216" s="460">
        <f t="shared" ref="C216:E216" si="151">C209+C210</f>
        <v>0</v>
      </c>
      <c r="D216" s="460">
        <f t="shared" si="151"/>
        <v>0</v>
      </c>
      <c r="E216" s="460">
        <f t="shared" si="151"/>
        <v>0</v>
      </c>
      <c r="F216" s="214">
        <f t="shared" si="139"/>
        <v>0</v>
      </c>
    </row>
    <row r="217" spans="1:6">
      <c r="A217" s="508" t="s">
        <v>428</v>
      </c>
      <c r="B217" s="55" t="s">
        <v>17</v>
      </c>
      <c r="C217" s="214">
        <f t="shared" ref="C217" si="152">C218+C219+C220</f>
        <v>0</v>
      </c>
      <c r="D217" s="214">
        <f t="shared" ref="D217" si="153">D218+D219+D220</f>
        <v>0</v>
      </c>
      <c r="E217" s="214">
        <f t="shared" ref="E217" si="154">E218+E219+E220</f>
        <v>0</v>
      </c>
      <c r="F217" s="214">
        <f t="shared" si="139"/>
        <v>0</v>
      </c>
    </row>
    <row r="218" spans="1:6">
      <c r="A218" s="52"/>
      <c r="B218" s="458" t="s">
        <v>76</v>
      </c>
      <c r="C218" s="110"/>
      <c r="D218" s="110"/>
      <c r="E218" s="110"/>
      <c r="F218" s="214">
        <f t="shared" si="139"/>
        <v>0</v>
      </c>
    </row>
    <row r="219" spans="1:6">
      <c r="A219" s="52"/>
      <c r="B219" s="458" t="s">
        <v>77</v>
      </c>
      <c r="C219" s="110"/>
      <c r="D219" s="110"/>
      <c r="E219" s="110"/>
      <c r="F219" s="214">
        <f t="shared" si="139"/>
        <v>0</v>
      </c>
    </row>
    <row r="220" spans="1:6" ht="20.100000000000001" customHeight="1">
      <c r="A220" s="52"/>
      <c r="B220" s="458" t="s">
        <v>203</v>
      </c>
      <c r="C220" s="110"/>
      <c r="D220" s="110"/>
      <c r="E220" s="110"/>
      <c r="F220" s="214">
        <f t="shared" si="139"/>
        <v>0</v>
      </c>
    </row>
    <row r="221" spans="1:6">
      <c r="A221" s="52"/>
      <c r="B221" s="55" t="s">
        <v>408</v>
      </c>
      <c r="C221" s="214">
        <f t="shared" ref="C221" si="155">C222+C223</f>
        <v>0</v>
      </c>
      <c r="D221" s="214">
        <f t="shared" ref="D221" si="156">D222+D223</f>
        <v>0</v>
      </c>
      <c r="E221" s="214">
        <f t="shared" ref="E221" si="157">E222+E223</f>
        <v>0</v>
      </c>
      <c r="F221" s="214">
        <f t="shared" si="139"/>
        <v>0</v>
      </c>
    </row>
    <row r="222" spans="1:6">
      <c r="A222" s="52"/>
      <c r="B222" s="458" t="s">
        <v>409</v>
      </c>
      <c r="C222" s="184"/>
      <c r="D222" s="184"/>
      <c r="E222" s="184"/>
      <c r="F222" s="214">
        <f t="shared" si="139"/>
        <v>0</v>
      </c>
    </row>
    <row r="223" spans="1:6">
      <c r="A223" s="52"/>
      <c r="B223" s="458" t="s">
        <v>410</v>
      </c>
      <c r="C223" s="184"/>
      <c r="D223" s="184"/>
      <c r="E223" s="184"/>
      <c r="F223" s="214">
        <f t="shared" si="139"/>
        <v>0</v>
      </c>
    </row>
    <row r="224" spans="1:6">
      <c r="A224" s="52"/>
      <c r="B224" s="55" t="s">
        <v>411</v>
      </c>
      <c r="C224" s="194">
        <f t="shared" ref="C224:E224" si="158">C217+C221</f>
        <v>0</v>
      </c>
      <c r="D224" s="194">
        <f t="shared" si="158"/>
        <v>0</v>
      </c>
      <c r="E224" s="194">
        <f t="shared" si="158"/>
        <v>0</v>
      </c>
      <c r="F224" s="214">
        <f t="shared" si="139"/>
        <v>0</v>
      </c>
    </row>
    <row r="225" spans="1:6">
      <c r="A225" s="52"/>
      <c r="B225" s="55" t="s">
        <v>412</v>
      </c>
      <c r="C225" s="194">
        <f t="shared" ref="C225" si="159">C226+C227+C228+C229+C230</f>
        <v>0</v>
      </c>
      <c r="D225" s="194">
        <f t="shared" ref="D225" si="160">D226+D227+D228+D229+D230</f>
        <v>0</v>
      </c>
      <c r="E225" s="194">
        <f t="shared" ref="E225" si="161">E226+E227+E228+E229+E230</f>
        <v>0</v>
      </c>
      <c r="F225" s="214">
        <f t="shared" si="139"/>
        <v>0</v>
      </c>
    </row>
    <row r="226" spans="1:6">
      <c r="A226" s="52"/>
      <c r="B226" s="458" t="s">
        <v>129</v>
      </c>
      <c r="C226" s="110"/>
      <c r="D226" s="110"/>
      <c r="E226" s="110"/>
      <c r="F226" s="214">
        <f t="shared" si="139"/>
        <v>0</v>
      </c>
    </row>
    <row r="227" spans="1:6">
      <c r="A227" s="52"/>
      <c r="B227" s="458" t="s">
        <v>130</v>
      </c>
      <c r="C227" s="110"/>
      <c r="D227" s="110"/>
      <c r="E227" s="110"/>
      <c r="F227" s="214">
        <f t="shared" si="139"/>
        <v>0</v>
      </c>
    </row>
    <row r="228" spans="1:6">
      <c r="A228" s="52"/>
      <c r="B228" s="458" t="s">
        <v>131</v>
      </c>
      <c r="C228" s="110"/>
      <c r="D228" s="110"/>
      <c r="E228" s="110"/>
      <c r="F228" s="214">
        <f t="shared" si="139"/>
        <v>0</v>
      </c>
    </row>
    <row r="229" spans="1:6">
      <c r="A229" s="52"/>
      <c r="B229" s="458" t="s">
        <v>413</v>
      </c>
      <c r="C229" s="110"/>
      <c r="D229" s="110"/>
      <c r="E229" s="110"/>
      <c r="F229" s="214">
        <f t="shared" si="139"/>
        <v>0</v>
      </c>
    </row>
    <row r="230" spans="1:6" ht="17.25" thickBot="1">
      <c r="A230" s="52"/>
      <c r="B230" s="458" t="s">
        <v>132</v>
      </c>
      <c r="C230" s="110"/>
      <c r="D230" s="110"/>
      <c r="E230" s="110"/>
      <c r="F230" s="214">
        <f t="shared" si="139"/>
        <v>0</v>
      </c>
    </row>
    <row r="231" spans="1:6" ht="17.25" thickBot="1">
      <c r="A231" s="510"/>
      <c r="B231" s="459" t="s">
        <v>414</v>
      </c>
      <c r="C231" s="460">
        <f t="shared" ref="C231:E231" si="162">C224+C225</f>
        <v>0</v>
      </c>
      <c r="D231" s="460">
        <f t="shared" si="162"/>
        <v>0</v>
      </c>
      <c r="E231" s="460">
        <f t="shared" si="162"/>
        <v>0</v>
      </c>
      <c r="F231" s="214">
        <f t="shared" si="139"/>
        <v>0</v>
      </c>
    </row>
    <row r="232" spans="1:6">
      <c r="A232" s="508" t="s">
        <v>429</v>
      </c>
      <c r="B232" s="55" t="s">
        <v>17</v>
      </c>
      <c r="C232" s="214">
        <f t="shared" ref="C232" si="163">C233+C234+C235</f>
        <v>0</v>
      </c>
      <c r="D232" s="214">
        <f t="shared" ref="D232" si="164">D233+D234+D235</f>
        <v>0</v>
      </c>
      <c r="E232" s="214">
        <f t="shared" ref="E232" si="165">E233+E234+E235</f>
        <v>0</v>
      </c>
      <c r="F232" s="214">
        <f t="shared" si="139"/>
        <v>0</v>
      </c>
    </row>
    <row r="233" spans="1:6">
      <c r="A233" s="52"/>
      <c r="B233" s="458" t="s">
        <v>76</v>
      </c>
      <c r="C233" s="110"/>
      <c r="D233" s="110"/>
      <c r="E233" s="110"/>
      <c r="F233" s="214">
        <f t="shared" si="139"/>
        <v>0</v>
      </c>
    </row>
    <row r="234" spans="1:6">
      <c r="A234" s="52"/>
      <c r="B234" s="458" t="s">
        <v>77</v>
      </c>
      <c r="C234" s="110"/>
      <c r="D234" s="110"/>
      <c r="E234" s="110"/>
      <c r="F234" s="214">
        <f t="shared" si="139"/>
        <v>0</v>
      </c>
    </row>
    <row r="235" spans="1:6" ht="20.100000000000001" customHeight="1">
      <c r="A235" s="52"/>
      <c r="B235" s="458" t="s">
        <v>203</v>
      </c>
      <c r="C235" s="110"/>
      <c r="D235" s="110"/>
      <c r="E235" s="110"/>
      <c r="F235" s="214">
        <f t="shared" si="139"/>
        <v>0</v>
      </c>
    </row>
    <row r="236" spans="1:6">
      <c r="A236" s="52"/>
      <c r="B236" s="55" t="s">
        <v>408</v>
      </c>
      <c r="C236" s="214">
        <f t="shared" ref="C236" si="166">C237+C238</f>
        <v>0</v>
      </c>
      <c r="D236" s="214">
        <f t="shared" ref="D236" si="167">D237+D238</f>
        <v>0</v>
      </c>
      <c r="E236" s="214">
        <f t="shared" ref="E236" si="168">E237+E238</f>
        <v>0</v>
      </c>
      <c r="F236" s="214">
        <f t="shared" si="139"/>
        <v>0</v>
      </c>
    </row>
    <row r="237" spans="1:6">
      <c r="A237" s="52"/>
      <c r="B237" s="458" t="s">
        <v>409</v>
      </c>
      <c r="C237" s="184"/>
      <c r="D237" s="184"/>
      <c r="E237" s="184"/>
      <c r="F237" s="214">
        <f t="shared" si="139"/>
        <v>0</v>
      </c>
    </row>
    <row r="238" spans="1:6">
      <c r="A238" s="52"/>
      <c r="B238" s="458" t="s">
        <v>410</v>
      </c>
      <c r="C238" s="184"/>
      <c r="D238" s="184"/>
      <c r="E238" s="184"/>
      <c r="F238" s="214">
        <f t="shared" si="139"/>
        <v>0</v>
      </c>
    </row>
    <row r="239" spans="1:6">
      <c r="A239" s="52"/>
      <c r="B239" s="55" t="s">
        <v>411</v>
      </c>
      <c r="C239" s="194">
        <f t="shared" ref="C239:E239" si="169">C232+C236</f>
        <v>0</v>
      </c>
      <c r="D239" s="194">
        <f t="shared" si="169"/>
        <v>0</v>
      </c>
      <c r="E239" s="194">
        <f t="shared" si="169"/>
        <v>0</v>
      </c>
      <c r="F239" s="214">
        <f t="shared" si="139"/>
        <v>0</v>
      </c>
    </row>
    <row r="240" spans="1:6">
      <c r="A240" s="52"/>
      <c r="B240" s="55" t="s">
        <v>412</v>
      </c>
      <c r="C240" s="194">
        <f t="shared" ref="C240" si="170">C241+C242+C243+C244+C245</f>
        <v>0</v>
      </c>
      <c r="D240" s="194">
        <f t="shared" ref="D240" si="171">D241+D242+D243+D244+D245</f>
        <v>0</v>
      </c>
      <c r="E240" s="194">
        <f t="shared" ref="E240" si="172">E241+E242+E243+E244+E245</f>
        <v>0</v>
      </c>
      <c r="F240" s="214">
        <f t="shared" si="139"/>
        <v>0</v>
      </c>
    </row>
    <row r="241" spans="1:6">
      <c r="A241" s="52"/>
      <c r="B241" s="458" t="s">
        <v>129</v>
      </c>
      <c r="C241" s="110"/>
      <c r="D241" s="110"/>
      <c r="E241" s="110"/>
      <c r="F241" s="214">
        <f t="shared" si="139"/>
        <v>0</v>
      </c>
    </row>
    <row r="242" spans="1:6">
      <c r="A242" s="52"/>
      <c r="B242" s="458" t="s">
        <v>130</v>
      </c>
      <c r="C242" s="110"/>
      <c r="D242" s="110"/>
      <c r="E242" s="110"/>
      <c r="F242" s="214">
        <f t="shared" si="139"/>
        <v>0</v>
      </c>
    </row>
    <row r="243" spans="1:6">
      <c r="A243" s="52"/>
      <c r="B243" s="458" t="s">
        <v>131</v>
      </c>
      <c r="C243" s="110"/>
      <c r="D243" s="110"/>
      <c r="E243" s="110"/>
      <c r="F243" s="214">
        <f t="shared" si="139"/>
        <v>0</v>
      </c>
    </row>
    <row r="244" spans="1:6">
      <c r="A244" s="52"/>
      <c r="B244" s="458" t="s">
        <v>413</v>
      </c>
      <c r="C244" s="110"/>
      <c r="D244" s="110"/>
      <c r="E244" s="110"/>
      <c r="F244" s="214">
        <f t="shared" si="139"/>
        <v>0</v>
      </c>
    </row>
    <row r="245" spans="1:6" ht="17.25" thickBot="1">
      <c r="A245" s="52"/>
      <c r="B245" s="458" t="s">
        <v>132</v>
      </c>
      <c r="C245" s="110"/>
      <c r="D245" s="110"/>
      <c r="E245" s="110"/>
      <c r="F245" s="214">
        <f t="shared" si="139"/>
        <v>0</v>
      </c>
    </row>
    <row r="246" spans="1:6" ht="17.25" thickBot="1">
      <c r="A246" s="510"/>
      <c r="B246" s="459" t="s">
        <v>414</v>
      </c>
      <c r="C246" s="460">
        <f t="shared" ref="C246:E246" si="173">C239+C240</f>
        <v>0</v>
      </c>
      <c r="D246" s="460">
        <f t="shared" si="173"/>
        <v>0</v>
      </c>
      <c r="E246" s="460">
        <f t="shared" si="173"/>
        <v>0</v>
      </c>
      <c r="F246" s="214">
        <f t="shared" si="139"/>
        <v>0</v>
      </c>
    </row>
    <row r="247" spans="1:6">
      <c r="A247" s="508" t="s">
        <v>430</v>
      </c>
      <c r="B247" s="55" t="s">
        <v>17</v>
      </c>
      <c r="C247" s="214">
        <f t="shared" ref="C247" si="174">C248+C249+C250</f>
        <v>0</v>
      </c>
      <c r="D247" s="214">
        <f t="shared" ref="D247" si="175">D248+D249+D250</f>
        <v>0</v>
      </c>
      <c r="E247" s="214">
        <f t="shared" ref="E247" si="176">E248+E249+E250</f>
        <v>0</v>
      </c>
      <c r="F247" s="214">
        <f t="shared" si="139"/>
        <v>0</v>
      </c>
    </row>
    <row r="248" spans="1:6">
      <c r="A248" s="52"/>
      <c r="B248" s="458" t="s">
        <v>76</v>
      </c>
      <c r="C248" s="110"/>
      <c r="D248" s="110"/>
      <c r="E248" s="110"/>
      <c r="F248" s="214">
        <f t="shared" si="139"/>
        <v>0</v>
      </c>
    </row>
    <row r="249" spans="1:6">
      <c r="A249" s="52"/>
      <c r="B249" s="458" t="s">
        <v>77</v>
      </c>
      <c r="C249" s="110"/>
      <c r="D249" s="110"/>
      <c r="E249" s="110"/>
      <c r="F249" s="214">
        <f t="shared" si="139"/>
        <v>0</v>
      </c>
    </row>
    <row r="250" spans="1:6" ht="20.100000000000001" customHeight="1">
      <c r="A250" s="52"/>
      <c r="B250" s="458" t="s">
        <v>203</v>
      </c>
      <c r="C250" s="110"/>
      <c r="D250" s="110"/>
      <c r="E250" s="110"/>
      <c r="F250" s="214">
        <f t="shared" si="139"/>
        <v>0</v>
      </c>
    </row>
    <row r="251" spans="1:6">
      <c r="A251" s="52"/>
      <c r="B251" s="55" t="s">
        <v>408</v>
      </c>
      <c r="C251" s="214">
        <f t="shared" ref="C251" si="177">C252+C253</f>
        <v>0</v>
      </c>
      <c r="D251" s="214">
        <f t="shared" ref="D251" si="178">D252+D253</f>
        <v>0</v>
      </c>
      <c r="E251" s="214">
        <f t="shared" ref="E251" si="179">E252+E253</f>
        <v>0</v>
      </c>
      <c r="F251" s="214">
        <f t="shared" si="139"/>
        <v>0</v>
      </c>
    </row>
    <row r="252" spans="1:6">
      <c r="A252" s="52"/>
      <c r="B252" s="458" t="s">
        <v>409</v>
      </c>
      <c r="C252" s="184"/>
      <c r="D252" s="184"/>
      <c r="E252" s="184"/>
      <c r="F252" s="214">
        <f t="shared" si="139"/>
        <v>0</v>
      </c>
    </row>
    <row r="253" spans="1:6">
      <c r="A253" s="52"/>
      <c r="B253" s="458" t="s">
        <v>410</v>
      </c>
      <c r="C253" s="184"/>
      <c r="D253" s="184"/>
      <c r="E253" s="184"/>
      <c r="F253" s="214">
        <f t="shared" si="139"/>
        <v>0</v>
      </c>
    </row>
    <row r="254" spans="1:6">
      <c r="A254" s="52"/>
      <c r="B254" s="55" t="s">
        <v>411</v>
      </c>
      <c r="C254" s="194">
        <f t="shared" ref="C254:E254" si="180">C247+C251</f>
        <v>0</v>
      </c>
      <c r="D254" s="194">
        <f t="shared" si="180"/>
        <v>0</v>
      </c>
      <c r="E254" s="194">
        <f t="shared" si="180"/>
        <v>0</v>
      </c>
      <c r="F254" s="214">
        <f t="shared" si="139"/>
        <v>0</v>
      </c>
    </row>
    <row r="255" spans="1:6">
      <c r="A255" s="52"/>
      <c r="B255" s="55" t="s">
        <v>412</v>
      </c>
      <c r="C255" s="194">
        <f t="shared" ref="C255" si="181">C256+C257+C258+C259+C260</f>
        <v>0</v>
      </c>
      <c r="D255" s="194">
        <f t="shared" ref="D255" si="182">D256+D257+D258+D259+D260</f>
        <v>0</v>
      </c>
      <c r="E255" s="194">
        <f t="shared" ref="E255" si="183">E256+E257+E258+E259+E260</f>
        <v>0</v>
      </c>
      <c r="F255" s="214">
        <f t="shared" si="139"/>
        <v>0</v>
      </c>
    </row>
    <row r="256" spans="1:6">
      <c r="A256" s="52"/>
      <c r="B256" s="458" t="s">
        <v>129</v>
      </c>
      <c r="C256" s="110"/>
      <c r="D256" s="110"/>
      <c r="E256" s="110"/>
      <c r="F256" s="214">
        <f t="shared" si="139"/>
        <v>0</v>
      </c>
    </row>
    <row r="257" spans="1:6">
      <c r="A257" s="52"/>
      <c r="B257" s="458" t="s">
        <v>130</v>
      </c>
      <c r="C257" s="110"/>
      <c r="D257" s="110"/>
      <c r="E257" s="110"/>
      <c r="F257" s="214">
        <f t="shared" si="139"/>
        <v>0</v>
      </c>
    </row>
    <row r="258" spans="1:6">
      <c r="A258" s="52"/>
      <c r="B258" s="458" t="s">
        <v>131</v>
      </c>
      <c r="C258" s="110"/>
      <c r="D258" s="110"/>
      <c r="E258" s="110"/>
      <c r="F258" s="214">
        <f t="shared" si="139"/>
        <v>0</v>
      </c>
    </row>
    <row r="259" spans="1:6">
      <c r="A259" s="52"/>
      <c r="B259" s="458" t="s">
        <v>413</v>
      </c>
      <c r="C259" s="110"/>
      <c r="D259" s="110"/>
      <c r="E259" s="110"/>
      <c r="F259" s="214">
        <f t="shared" si="139"/>
        <v>0</v>
      </c>
    </row>
    <row r="260" spans="1:6" ht="17.25" thickBot="1">
      <c r="A260" s="52"/>
      <c r="B260" s="458" t="s">
        <v>132</v>
      </c>
      <c r="C260" s="110"/>
      <c r="D260" s="110"/>
      <c r="E260" s="110"/>
      <c r="F260" s="214">
        <f t="shared" si="139"/>
        <v>0</v>
      </c>
    </row>
    <row r="261" spans="1:6" ht="17.25" thickBot="1">
      <c r="A261" s="510"/>
      <c r="B261" s="459" t="s">
        <v>414</v>
      </c>
      <c r="C261" s="460">
        <f t="shared" ref="C261:E261" si="184">C254+C255</f>
        <v>0</v>
      </c>
      <c r="D261" s="460">
        <f t="shared" si="184"/>
        <v>0</v>
      </c>
      <c r="E261" s="460">
        <f t="shared" si="184"/>
        <v>0</v>
      </c>
      <c r="F261" s="214">
        <f t="shared" si="139"/>
        <v>0</v>
      </c>
    </row>
    <row r="262" spans="1:6">
      <c r="A262" s="508" t="s">
        <v>431</v>
      </c>
      <c r="B262" s="55" t="s">
        <v>17</v>
      </c>
      <c r="C262" s="214">
        <f t="shared" ref="C262" si="185">C263+C264+C265</f>
        <v>0</v>
      </c>
      <c r="D262" s="214">
        <f t="shared" ref="D262" si="186">D263+D264+D265</f>
        <v>0</v>
      </c>
      <c r="E262" s="214">
        <f t="shared" ref="E262" si="187">E263+E264+E265</f>
        <v>0</v>
      </c>
      <c r="F262" s="214">
        <f t="shared" si="139"/>
        <v>0</v>
      </c>
    </row>
    <row r="263" spans="1:6">
      <c r="A263" s="52"/>
      <c r="B263" s="458" t="s">
        <v>76</v>
      </c>
      <c r="C263" s="110"/>
      <c r="D263" s="110"/>
      <c r="E263" s="110"/>
      <c r="F263" s="214">
        <f t="shared" si="139"/>
        <v>0</v>
      </c>
    </row>
    <row r="264" spans="1:6">
      <c r="A264" s="52"/>
      <c r="B264" s="458" t="s">
        <v>77</v>
      </c>
      <c r="C264" s="110"/>
      <c r="D264" s="110"/>
      <c r="E264" s="110"/>
      <c r="F264" s="214">
        <f t="shared" ref="F264:F327" si="188">C264+D264-E264</f>
        <v>0</v>
      </c>
    </row>
    <row r="265" spans="1:6" ht="20.100000000000001" customHeight="1">
      <c r="A265" s="52"/>
      <c r="B265" s="458" t="s">
        <v>203</v>
      </c>
      <c r="C265" s="110"/>
      <c r="D265" s="110"/>
      <c r="E265" s="110"/>
      <c r="F265" s="214">
        <f t="shared" si="188"/>
        <v>0</v>
      </c>
    </row>
    <row r="266" spans="1:6">
      <c r="A266" s="52"/>
      <c r="B266" s="55" t="s">
        <v>408</v>
      </c>
      <c r="C266" s="214">
        <f t="shared" ref="C266" si="189">C267+C268</f>
        <v>0</v>
      </c>
      <c r="D266" s="214">
        <f t="shared" ref="D266" si="190">D267+D268</f>
        <v>0</v>
      </c>
      <c r="E266" s="214">
        <f t="shared" ref="E266" si="191">E267+E268</f>
        <v>0</v>
      </c>
      <c r="F266" s="214">
        <f t="shared" si="188"/>
        <v>0</v>
      </c>
    </row>
    <row r="267" spans="1:6">
      <c r="A267" s="52"/>
      <c r="B267" s="458" t="s">
        <v>409</v>
      </c>
      <c r="C267" s="184"/>
      <c r="D267" s="184"/>
      <c r="E267" s="184"/>
      <c r="F267" s="214">
        <f t="shared" si="188"/>
        <v>0</v>
      </c>
    </row>
    <row r="268" spans="1:6">
      <c r="A268" s="52"/>
      <c r="B268" s="458" t="s">
        <v>410</v>
      </c>
      <c r="C268" s="184"/>
      <c r="D268" s="184"/>
      <c r="E268" s="184"/>
      <c r="F268" s="214">
        <f t="shared" si="188"/>
        <v>0</v>
      </c>
    </row>
    <row r="269" spans="1:6">
      <c r="A269" s="52"/>
      <c r="B269" s="55" t="s">
        <v>411</v>
      </c>
      <c r="C269" s="194">
        <f t="shared" ref="C269:E269" si="192">C262+C266</f>
        <v>0</v>
      </c>
      <c r="D269" s="194">
        <f t="shared" si="192"/>
        <v>0</v>
      </c>
      <c r="E269" s="194">
        <f t="shared" si="192"/>
        <v>0</v>
      </c>
      <c r="F269" s="214">
        <f t="shared" si="188"/>
        <v>0</v>
      </c>
    </row>
    <row r="270" spans="1:6">
      <c r="A270" s="52"/>
      <c r="B270" s="55" t="s">
        <v>412</v>
      </c>
      <c r="C270" s="194">
        <f t="shared" ref="C270" si="193">C271+C272+C273+C274+C275</f>
        <v>0</v>
      </c>
      <c r="D270" s="194">
        <f t="shared" ref="D270" si="194">D271+D272+D273+D274+D275</f>
        <v>0</v>
      </c>
      <c r="E270" s="194">
        <f t="shared" ref="E270" si="195">E271+E272+E273+E274+E275</f>
        <v>0</v>
      </c>
      <c r="F270" s="214">
        <f t="shared" si="188"/>
        <v>0</v>
      </c>
    </row>
    <row r="271" spans="1:6">
      <c r="A271" s="52"/>
      <c r="B271" s="458" t="s">
        <v>129</v>
      </c>
      <c r="C271" s="110"/>
      <c r="D271" s="110"/>
      <c r="E271" s="110"/>
      <c r="F271" s="214">
        <f t="shared" si="188"/>
        <v>0</v>
      </c>
    </row>
    <row r="272" spans="1:6">
      <c r="A272" s="52"/>
      <c r="B272" s="458" t="s">
        <v>130</v>
      </c>
      <c r="C272" s="110"/>
      <c r="D272" s="110"/>
      <c r="E272" s="110"/>
      <c r="F272" s="214">
        <f t="shared" si="188"/>
        <v>0</v>
      </c>
    </row>
    <row r="273" spans="1:6">
      <c r="A273" s="52"/>
      <c r="B273" s="458" t="s">
        <v>131</v>
      </c>
      <c r="C273" s="110"/>
      <c r="D273" s="110"/>
      <c r="E273" s="110"/>
      <c r="F273" s="214">
        <f t="shared" si="188"/>
        <v>0</v>
      </c>
    </row>
    <row r="274" spans="1:6">
      <c r="A274" s="52"/>
      <c r="B274" s="458" t="s">
        <v>413</v>
      </c>
      <c r="C274" s="110"/>
      <c r="D274" s="110"/>
      <c r="E274" s="110"/>
      <c r="F274" s="214">
        <f t="shared" si="188"/>
        <v>0</v>
      </c>
    </row>
    <row r="275" spans="1:6" ht="17.25" thickBot="1">
      <c r="A275" s="52"/>
      <c r="B275" s="458" t="s">
        <v>132</v>
      </c>
      <c r="C275" s="110"/>
      <c r="D275" s="110"/>
      <c r="E275" s="110"/>
      <c r="F275" s="214">
        <f t="shared" si="188"/>
        <v>0</v>
      </c>
    </row>
    <row r="276" spans="1:6" ht="17.25" thickBot="1">
      <c r="A276" s="510"/>
      <c r="B276" s="459" t="s">
        <v>414</v>
      </c>
      <c r="C276" s="460">
        <f t="shared" ref="C276:E276" si="196">C269+C270</f>
        <v>0</v>
      </c>
      <c r="D276" s="460">
        <f t="shared" si="196"/>
        <v>0</v>
      </c>
      <c r="E276" s="460">
        <f t="shared" si="196"/>
        <v>0</v>
      </c>
      <c r="F276" s="214">
        <f t="shared" si="188"/>
        <v>0</v>
      </c>
    </row>
    <row r="277" spans="1:6">
      <c r="A277" s="508" t="s">
        <v>432</v>
      </c>
      <c r="B277" s="55" t="s">
        <v>17</v>
      </c>
      <c r="C277" s="214">
        <f t="shared" ref="C277" si="197">C278+C279+C280</f>
        <v>0</v>
      </c>
      <c r="D277" s="214">
        <f t="shared" ref="D277" si="198">D278+D279+D280</f>
        <v>0</v>
      </c>
      <c r="E277" s="214">
        <f t="shared" ref="E277" si="199">E278+E279+E280</f>
        <v>0</v>
      </c>
      <c r="F277" s="214">
        <f t="shared" si="188"/>
        <v>0</v>
      </c>
    </row>
    <row r="278" spans="1:6">
      <c r="A278" s="52"/>
      <c r="B278" s="458" t="s">
        <v>76</v>
      </c>
      <c r="C278" s="110"/>
      <c r="D278" s="110"/>
      <c r="E278" s="110"/>
      <c r="F278" s="214">
        <f t="shared" si="188"/>
        <v>0</v>
      </c>
    </row>
    <row r="279" spans="1:6">
      <c r="A279" s="52"/>
      <c r="B279" s="458" t="s">
        <v>77</v>
      </c>
      <c r="C279" s="110"/>
      <c r="D279" s="110"/>
      <c r="E279" s="110"/>
      <c r="F279" s="214">
        <f t="shared" si="188"/>
        <v>0</v>
      </c>
    </row>
    <row r="280" spans="1:6" ht="20.100000000000001" customHeight="1">
      <c r="A280" s="52"/>
      <c r="B280" s="458" t="s">
        <v>203</v>
      </c>
      <c r="C280" s="110"/>
      <c r="D280" s="110"/>
      <c r="E280" s="110"/>
      <c r="F280" s="214">
        <f t="shared" si="188"/>
        <v>0</v>
      </c>
    </row>
    <row r="281" spans="1:6">
      <c r="A281" s="52"/>
      <c r="B281" s="55" t="s">
        <v>408</v>
      </c>
      <c r="C281" s="214">
        <f t="shared" ref="C281" si="200">C282+C283</f>
        <v>0</v>
      </c>
      <c r="D281" s="214">
        <f t="shared" ref="D281" si="201">D282+D283</f>
        <v>0</v>
      </c>
      <c r="E281" s="214">
        <f t="shared" ref="E281" si="202">E282+E283</f>
        <v>0</v>
      </c>
      <c r="F281" s="214">
        <f t="shared" si="188"/>
        <v>0</v>
      </c>
    </row>
    <row r="282" spans="1:6">
      <c r="A282" s="52"/>
      <c r="B282" s="458" t="s">
        <v>409</v>
      </c>
      <c r="C282" s="184"/>
      <c r="D282" s="184"/>
      <c r="E282" s="184"/>
      <c r="F282" s="214">
        <f t="shared" si="188"/>
        <v>0</v>
      </c>
    </row>
    <row r="283" spans="1:6">
      <c r="A283" s="52"/>
      <c r="B283" s="458" t="s">
        <v>410</v>
      </c>
      <c r="C283" s="184"/>
      <c r="D283" s="184"/>
      <c r="E283" s="184"/>
      <c r="F283" s="214">
        <f t="shared" si="188"/>
        <v>0</v>
      </c>
    </row>
    <row r="284" spans="1:6">
      <c r="A284" s="52"/>
      <c r="B284" s="55" t="s">
        <v>411</v>
      </c>
      <c r="C284" s="194">
        <f t="shared" ref="C284:E284" si="203">C277+C281</f>
        <v>0</v>
      </c>
      <c r="D284" s="194">
        <f t="shared" si="203"/>
        <v>0</v>
      </c>
      <c r="E284" s="194">
        <f t="shared" si="203"/>
        <v>0</v>
      </c>
      <c r="F284" s="214">
        <f t="shared" si="188"/>
        <v>0</v>
      </c>
    </row>
    <row r="285" spans="1:6">
      <c r="A285" s="52"/>
      <c r="B285" s="55" t="s">
        <v>412</v>
      </c>
      <c r="C285" s="194">
        <f t="shared" ref="C285" si="204">C286+C287+C288+C289+C290</f>
        <v>0</v>
      </c>
      <c r="D285" s="194">
        <f t="shared" ref="D285" si="205">D286+D287+D288+D289+D290</f>
        <v>0</v>
      </c>
      <c r="E285" s="194">
        <f t="shared" ref="E285" si="206">E286+E287+E288+E289+E290</f>
        <v>0</v>
      </c>
      <c r="F285" s="214">
        <f t="shared" si="188"/>
        <v>0</v>
      </c>
    </row>
    <row r="286" spans="1:6">
      <c r="A286" s="52"/>
      <c r="B286" s="458" t="s">
        <v>129</v>
      </c>
      <c r="C286" s="110"/>
      <c r="D286" s="110"/>
      <c r="E286" s="110"/>
      <c r="F286" s="214">
        <f t="shared" si="188"/>
        <v>0</v>
      </c>
    </row>
    <row r="287" spans="1:6">
      <c r="A287" s="52"/>
      <c r="B287" s="458" t="s">
        <v>130</v>
      </c>
      <c r="C287" s="110"/>
      <c r="D287" s="110"/>
      <c r="E287" s="110"/>
      <c r="F287" s="214">
        <f t="shared" si="188"/>
        <v>0</v>
      </c>
    </row>
    <row r="288" spans="1:6">
      <c r="A288" s="52"/>
      <c r="B288" s="458" t="s">
        <v>131</v>
      </c>
      <c r="C288" s="110"/>
      <c r="D288" s="110"/>
      <c r="E288" s="110"/>
      <c r="F288" s="214">
        <f t="shared" si="188"/>
        <v>0</v>
      </c>
    </row>
    <row r="289" spans="1:6">
      <c r="A289" s="52"/>
      <c r="B289" s="458" t="s">
        <v>413</v>
      </c>
      <c r="C289" s="110"/>
      <c r="D289" s="110"/>
      <c r="E289" s="110"/>
      <c r="F289" s="214">
        <f t="shared" si="188"/>
        <v>0</v>
      </c>
    </row>
    <row r="290" spans="1:6" ht="17.25" thickBot="1">
      <c r="A290" s="52"/>
      <c r="B290" s="458" t="s">
        <v>132</v>
      </c>
      <c r="C290" s="110"/>
      <c r="D290" s="110"/>
      <c r="E290" s="110"/>
      <c r="F290" s="214">
        <f t="shared" si="188"/>
        <v>0</v>
      </c>
    </row>
    <row r="291" spans="1:6" ht="17.25" thickBot="1">
      <c r="A291" s="510"/>
      <c r="B291" s="459" t="s">
        <v>414</v>
      </c>
      <c r="C291" s="460">
        <f t="shared" ref="C291:E291" si="207">C284+C285</f>
        <v>0</v>
      </c>
      <c r="D291" s="460">
        <f t="shared" si="207"/>
        <v>0</v>
      </c>
      <c r="E291" s="460">
        <f t="shared" si="207"/>
        <v>0</v>
      </c>
      <c r="F291" s="214">
        <f t="shared" si="188"/>
        <v>0</v>
      </c>
    </row>
    <row r="292" spans="1:6">
      <c r="A292" s="508" t="s">
        <v>433</v>
      </c>
      <c r="B292" s="55" t="s">
        <v>17</v>
      </c>
      <c r="C292" s="214">
        <f t="shared" ref="C292" si="208">C293+C294+C295</f>
        <v>0</v>
      </c>
      <c r="D292" s="214">
        <f t="shared" ref="D292" si="209">D293+D294+D295</f>
        <v>0</v>
      </c>
      <c r="E292" s="214">
        <f t="shared" ref="E292" si="210">E293+E294+E295</f>
        <v>0</v>
      </c>
      <c r="F292" s="214">
        <f t="shared" si="188"/>
        <v>0</v>
      </c>
    </row>
    <row r="293" spans="1:6">
      <c r="A293" s="52"/>
      <c r="B293" s="458" t="s">
        <v>76</v>
      </c>
      <c r="C293" s="110"/>
      <c r="D293" s="110"/>
      <c r="E293" s="110"/>
      <c r="F293" s="214">
        <f t="shared" si="188"/>
        <v>0</v>
      </c>
    </row>
    <row r="294" spans="1:6">
      <c r="A294" s="52"/>
      <c r="B294" s="458" t="s">
        <v>77</v>
      </c>
      <c r="C294" s="110"/>
      <c r="D294" s="110"/>
      <c r="E294" s="110"/>
      <c r="F294" s="214">
        <f t="shared" si="188"/>
        <v>0</v>
      </c>
    </row>
    <row r="295" spans="1:6" ht="20.100000000000001" customHeight="1">
      <c r="A295" s="52"/>
      <c r="B295" s="458" t="s">
        <v>203</v>
      </c>
      <c r="C295" s="110"/>
      <c r="D295" s="110"/>
      <c r="E295" s="110"/>
      <c r="F295" s="214">
        <f t="shared" si="188"/>
        <v>0</v>
      </c>
    </row>
    <row r="296" spans="1:6">
      <c r="A296" s="52"/>
      <c r="B296" s="55" t="s">
        <v>408</v>
      </c>
      <c r="C296" s="214">
        <f t="shared" ref="C296" si="211">C297+C298</f>
        <v>0</v>
      </c>
      <c r="D296" s="214">
        <f t="shared" ref="D296" si="212">D297+D298</f>
        <v>0</v>
      </c>
      <c r="E296" s="214">
        <f t="shared" ref="E296" si="213">E297+E298</f>
        <v>0</v>
      </c>
      <c r="F296" s="214">
        <f t="shared" si="188"/>
        <v>0</v>
      </c>
    </row>
    <row r="297" spans="1:6">
      <c r="A297" s="52"/>
      <c r="B297" s="458" t="s">
        <v>409</v>
      </c>
      <c r="C297" s="184"/>
      <c r="D297" s="184"/>
      <c r="E297" s="184"/>
      <c r="F297" s="214">
        <f t="shared" si="188"/>
        <v>0</v>
      </c>
    </row>
    <row r="298" spans="1:6">
      <c r="A298" s="52"/>
      <c r="B298" s="458" t="s">
        <v>410</v>
      </c>
      <c r="C298" s="184"/>
      <c r="D298" s="184"/>
      <c r="E298" s="184"/>
      <c r="F298" s="214">
        <f t="shared" si="188"/>
        <v>0</v>
      </c>
    </row>
    <row r="299" spans="1:6">
      <c r="A299" s="52"/>
      <c r="B299" s="55" t="s">
        <v>411</v>
      </c>
      <c r="C299" s="194">
        <f t="shared" ref="C299:E299" si="214">C292+C296</f>
        <v>0</v>
      </c>
      <c r="D299" s="194">
        <f t="shared" si="214"/>
        <v>0</v>
      </c>
      <c r="E299" s="194">
        <f t="shared" si="214"/>
        <v>0</v>
      </c>
      <c r="F299" s="214">
        <f t="shared" si="188"/>
        <v>0</v>
      </c>
    </row>
    <row r="300" spans="1:6">
      <c r="A300" s="52"/>
      <c r="B300" s="55" t="s">
        <v>412</v>
      </c>
      <c r="C300" s="194">
        <f t="shared" ref="C300" si="215">C301+C302+C303+C304+C305</f>
        <v>0</v>
      </c>
      <c r="D300" s="194">
        <f t="shared" ref="D300" si="216">D301+D302+D303+D304+D305</f>
        <v>0</v>
      </c>
      <c r="E300" s="194">
        <f t="shared" ref="E300" si="217">E301+E302+E303+E304+E305</f>
        <v>0</v>
      </c>
      <c r="F300" s="214">
        <f t="shared" si="188"/>
        <v>0</v>
      </c>
    </row>
    <row r="301" spans="1:6">
      <c r="A301" s="52"/>
      <c r="B301" s="458" t="s">
        <v>129</v>
      </c>
      <c r="C301" s="110"/>
      <c r="D301" s="110"/>
      <c r="E301" s="110"/>
      <c r="F301" s="214">
        <f t="shared" si="188"/>
        <v>0</v>
      </c>
    </row>
    <row r="302" spans="1:6">
      <c r="A302" s="52"/>
      <c r="B302" s="458" t="s">
        <v>130</v>
      </c>
      <c r="C302" s="110"/>
      <c r="D302" s="110"/>
      <c r="E302" s="110"/>
      <c r="F302" s="214">
        <f t="shared" si="188"/>
        <v>0</v>
      </c>
    </row>
    <row r="303" spans="1:6">
      <c r="A303" s="52"/>
      <c r="B303" s="458" t="s">
        <v>131</v>
      </c>
      <c r="C303" s="110"/>
      <c r="D303" s="110"/>
      <c r="E303" s="110"/>
      <c r="F303" s="214">
        <f t="shared" si="188"/>
        <v>0</v>
      </c>
    </row>
    <row r="304" spans="1:6">
      <c r="A304" s="52"/>
      <c r="B304" s="458" t="s">
        <v>413</v>
      </c>
      <c r="C304" s="110"/>
      <c r="D304" s="110"/>
      <c r="E304" s="110"/>
      <c r="F304" s="214">
        <f t="shared" si="188"/>
        <v>0</v>
      </c>
    </row>
    <row r="305" spans="1:6" ht="17.25" thickBot="1">
      <c r="A305" s="52"/>
      <c r="B305" s="458" t="s">
        <v>132</v>
      </c>
      <c r="C305" s="110"/>
      <c r="D305" s="110"/>
      <c r="E305" s="110"/>
      <c r="F305" s="214">
        <f t="shared" si="188"/>
        <v>0</v>
      </c>
    </row>
    <row r="306" spans="1:6" ht="17.25" thickBot="1">
      <c r="A306" s="510"/>
      <c r="B306" s="459" t="s">
        <v>414</v>
      </c>
      <c r="C306" s="460">
        <f t="shared" ref="C306:E306" si="218">C299+C300</f>
        <v>0</v>
      </c>
      <c r="D306" s="460">
        <f t="shared" si="218"/>
        <v>0</v>
      </c>
      <c r="E306" s="460">
        <f t="shared" si="218"/>
        <v>0</v>
      </c>
      <c r="F306" s="214">
        <f t="shared" si="188"/>
        <v>0</v>
      </c>
    </row>
    <row r="307" spans="1:6">
      <c r="A307" s="508" t="s">
        <v>434</v>
      </c>
      <c r="B307" s="55" t="s">
        <v>17</v>
      </c>
      <c r="C307" s="214">
        <f t="shared" ref="C307" si="219">C308+C309+C310</f>
        <v>0</v>
      </c>
      <c r="D307" s="214">
        <f t="shared" ref="D307" si="220">D308+D309+D310</f>
        <v>0</v>
      </c>
      <c r="E307" s="214">
        <f t="shared" ref="E307" si="221">E308+E309+E310</f>
        <v>0</v>
      </c>
      <c r="F307" s="214">
        <f t="shared" si="188"/>
        <v>0</v>
      </c>
    </row>
    <row r="308" spans="1:6">
      <c r="A308" s="52"/>
      <c r="B308" s="458" t="s">
        <v>76</v>
      </c>
      <c r="C308" s="110"/>
      <c r="D308" s="110"/>
      <c r="E308" s="110"/>
      <c r="F308" s="214">
        <f t="shared" si="188"/>
        <v>0</v>
      </c>
    </row>
    <row r="309" spans="1:6">
      <c r="A309" s="52"/>
      <c r="B309" s="458" t="s">
        <v>77</v>
      </c>
      <c r="C309" s="110"/>
      <c r="D309" s="110"/>
      <c r="E309" s="110"/>
      <c r="F309" s="214">
        <f t="shared" si="188"/>
        <v>0</v>
      </c>
    </row>
    <row r="310" spans="1:6" ht="20.100000000000001" customHeight="1">
      <c r="A310" s="52"/>
      <c r="B310" s="458" t="s">
        <v>203</v>
      </c>
      <c r="C310" s="110"/>
      <c r="D310" s="110"/>
      <c r="E310" s="110"/>
      <c r="F310" s="214">
        <f t="shared" si="188"/>
        <v>0</v>
      </c>
    </row>
    <row r="311" spans="1:6">
      <c r="A311" s="52"/>
      <c r="B311" s="55" t="s">
        <v>408</v>
      </c>
      <c r="C311" s="214">
        <f t="shared" ref="C311" si="222">C312+C313</f>
        <v>0</v>
      </c>
      <c r="D311" s="214">
        <f t="shared" ref="D311" si="223">D312+D313</f>
        <v>0</v>
      </c>
      <c r="E311" s="214">
        <f t="shared" ref="E311" si="224">E312+E313</f>
        <v>0</v>
      </c>
      <c r="F311" s="214">
        <f t="shared" si="188"/>
        <v>0</v>
      </c>
    </row>
    <row r="312" spans="1:6">
      <c r="A312" s="52"/>
      <c r="B312" s="458" t="s">
        <v>409</v>
      </c>
      <c r="C312" s="184"/>
      <c r="D312" s="184"/>
      <c r="E312" s="184"/>
      <c r="F312" s="214">
        <f t="shared" si="188"/>
        <v>0</v>
      </c>
    </row>
    <row r="313" spans="1:6">
      <c r="A313" s="52"/>
      <c r="B313" s="458" t="s">
        <v>410</v>
      </c>
      <c r="C313" s="184"/>
      <c r="D313" s="184"/>
      <c r="E313" s="184"/>
      <c r="F313" s="214">
        <f t="shared" si="188"/>
        <v>0</v>
      </c>
    </row>
    <row r="314" spans="1:6">
      <c r="A314" s="52"/>
      <c r="B314" s="55" t="s">
        <v>411</v>
      </c>
      <c r="C314" s="194">
        <f t="shared" ref="C314:E314" si="225">C307+C311</f>
        <v>0</v>
      </c>
      <c r="D314" s="194">
        <f t="shared" si="225"/>
        <v>0</v>
      </c>
      <c r="E314" s="194">
        <f t="shared" si="225"/>
        <v>0</v>
      </c>
      <c r="F314" s="214">
        <f t="shared" si="188"/>
        <v>0</v>
      </c>
    </row>
    <row r="315" spans="1:6">
      <c r="A315" s="52"/>
      <c r="B315" s="55" t="s">
        <v>412</v>
      </c>
      <c r="C315" s="194">
        <f t="shared" ref="C315" si="226">C316+C317+C318+C319+C320</f>
        <v>0</v>
      </c>
      <c r="D315" s="194">
        <f t="shared" ref="D315" si="227">D316+D317+D318+D319+D320</f>
        <v>0</v>
      </c>
      <c r="E315" s="194">
        <f t="shared" ref="E315" si="228">E316+E317+E318+E319+E320</f>
        <v>0</v>
      </c>
      <c r="F315" s="214">
        <f t="shared" si="188"/>
        <v>0</v>
      </c>
    </row>
    <row r="316" spans="1:6">
      <c r="A316" s="52"/>
      <c r="B316" s="458" t="s">
        <v>129</v>
      </c>
      <c r="C316" s="110"/>
      <c r="D316" s="110"/>
      <c r="E316" s="110"/>
      <c r="F316" s="214">
        <f t="shared" si="188"/>
        <v>0</v>
      </c>
    </row>
    <row r="317" spans="1:6">
      <c r="A317" s="52"/>
      <c r="B317" s="458" t="s">
        <v>130</v>
      </c>
      <c r="C317" s="110"/>
      <c r="D317" s="110"/>
      <c r="E317" s="110"/>
      <c r="F317" s="214">
        <f t="shared" si="188"/>
        <v>0</v>
      </c>
    </row>
    <row r="318" spans="1:6">
      <c r="A318" s="52"/>
      <c r="B318" s="458" t="s">
        <v>131</v>
      </c>
      <c r="C318" s="110"/>
      <c r="D318" s="110"/>
      <c r="E318" s="110"/>
      <c r="F318" s="214">
        <f t="shared" si="188"/>
        <v>0</v>
      </c>
    </row>
    <row r="319" spans="1:6">
      <c r="A319" s="52"/>
      <c r="B319" s="458" t="s">
        <v>413</v>
      </c>
      <c r="C319" s="110"/>
      <c r="D319" s="110"/>
      <c r="E319" s="110"/>
      <c r="F319" s="214">
        <f t="shared" si="188"/>
        <v>0</v>
      </c>
    </row>
    <row r="320" spans="1:6" ht="17.25" thickBot="1">
      <c r="A320" s="52"/>
      <c r="B320" s="458" t="s">
        <v>132</v>
      </c>
      <c r="C320" s="110"/>
      <c r="D320" s="110"/>
      <c r="E320" s="110"/>
      <c r="F320" s="214">
        <f t="shared" si="188"/>
        <v>0</v>
      </c>
    </row>
    <row r="321" spans="1:6" ht="17.25" thickBot="1">
      <c r="A321" s="510"/>
      <c r="B321" s="459" t="s">
        <v>414</v>
      </c>
      <c r="C321" s="460">
        <f t="shared" ref="C321:E321" si="229">C314+C315</f>
        <v>0</v>
      </c>
      <c r="D321" s="460">
        <f t="shared" si="229"/>
        <v>0</v>
      </c>
      <c r="E321" s="460">
        <f t="shared" si="229"/>
        <v>0</v>
      </c>
      <c r="F321" s="214">
        <f t="shared" si="188"/>
        <v>0</v>
      </c>
    </row>
    <row r="322" spans="1:6">
      <c r="A322" s="508" t="s">
        <v>435</v>
      </c>
      <c r="B322" s="55" t="s">
        <v>17</v>
      </c>
      <c r="C322" s="214">
        <f t="shared" ref="C322" si="230">C323+C324+C325</f>
        <v>0</v>
      </c>
      <c r="D322" s="214">
        <f t="shared" ref="D322" si="231">D323+D324+D325</f>
        <v>0</v>
      </c>
      <c r="E322" s="214">
        <f t="shared" ref="E322" si="232">E323+E324+E325</f>
        <v>0</v>
      </c>
      <c r="F322" s="214">
        <f t="shared" si="188"/>
        <v>0</v>
      </c>
    </row>
    <row r="323" spans="1:6">
      <c r="A323" s="52"/>
      <c r="B323" s="458" t="s">
        <v>76</v>
      </c>
      <c r="C323" s="110"/>
      <c r="D323" s="110"/>
      <c r="E323" s="110"/>
      <c r="F323" s="214">
        <f t="shared" si="188"/>
        <v>0</v>
      </c>
    </row>
    <row r="324" spans="1:6">
      <c r="A324" s="52"/>
      <c r="B324" s="458" t="s">
        <v>77</v>
      </c>
      <c r="C324" s="110"/>
      <c r="D324" s="110"/>
      <c r="E324" s="110"/>
      <c r="F324" s="214">
        <f t="shared" si="188"/>
        <v>0</v>
      </c>
    </row>
    <row r="325" spans="1:6" ht="20.100000000000001" customHeight="1">
      <c r="A325" s="52"/>
      <c r="B325" s="458" t="s">
        <v>203</v>
      </c>
      <c r="C325" s="110"/>
      <c r="D325" s="110"/>
      <c r="E325" s="110"/>
      <c r="F325" s="214">
        <f t="shared" si="188"/>
        <v>0</v>
      </c>
    </row>
    <row r="326" spans="1:6">
      <c r="A326" s="52"/>
      <c r="B326" s="55" t="s">
        <v>408</v>
      </c>
      <c r="C326" s="214">
        <f t="shared" ref="C326" si="233">C327+C328</f>
        <v>0</v>
      </c>
      <c r="D326" s="214">
        <f t="shared" ref="D326" si="234">D327+D328</f>
        <v>0</v>
      </c>
      <c r="E326" s="214">
        <f t="shared" ref="E326" si="235">E327+E328</f>
        <v>0</v>
      </c>
      <c r="F326" s="214">
        <f t="shared" si="188"/>
        <v>0</v>
      </c>
    </row>
    <row r="327" spans="1:6">
      <c r="A327" s="52"/>
      <c r="B327" s="458" t="s">
        <v>409</v>
      </c>
      <c r="C327" s="184"/>
      <c r="D327" s="184"/>
      <c r="E327" s="184"/>
      <c r="F327" s="214">
        <f t="shared" si="188"/>
        <v>0</v>
      </c>
    </row>
    <row r="328" spans="1:6">
      <c r="A328" s="52"/>
      <c r="B328" s="458" t="s">
        <v>410</v>
      </c>
      <c r="C328" s="184"/>
      <c r="D328" s="184"/>
      <c r="E328" s="184"/>
      <c r="F328" s="214">
        <f t="shared" ref="F328:F391" si="236">C328+D328-E328</f>
        <v>0</v>
      </c>
    </row>
    <row r="329" spans="1:6">
      <c r="A329" s="52"/>
      <c r="B329" s="55" t="s">
        <v>411</v>
      </c>
      <c r="C329" s="194">
        <f t="shared" ref="C329:E329" si="237">C322+C326</f>
        <v>0</v>
      </c>
      <c r="D329" s="194">
        <f t="shared" si="237"/>
        <v>0</v>
      </c>
      <c r="E329" s="194">
        <f t="shared" si="237"/>
        <v>0</v>
      </c>
      <c r="F329" s="214">
        <f t="shared" si="236"/>
        <v>0</v>
      </c>
    </row>
    <row r="330" spans="1:6">
      <c r="A330" s="52"/>
      <c r="B330" s="55" t="s">
        <v>412</v>
      </c>
      <c r="C330" s="194">
        <f t="shared" ref="C330" si="238">C331+C332+C333+C334+C335</f>
        <v>0</v>
      </c>
      <c r="D330" s="194">
        <f t="shared" ref="D330" si="239">D331+D332+D333+D334+D335</f>
        <v>0</v>
      </c>
      <c r="E330" s="194">
        <f t="shared" ref="E330" si="240">E331+E332+E333+E334+E335</f>
        <v>0</v>
      </c>
      <c r="F330" s="214">
        <f t="shared" si="236"/>
        <v>0</v>
      </c>
    </row>
    <row r="331" spans="1:6">
      <c r="A331" s="52"/>
      <c r="B331" s="458" t="s">
        <v>129</v>
      </c>
      <c r="C331" s="110"/>
      <c r="D331" s="110"/>
      <c r="E331" s="110"/>
      <c r="F331" s="214">
        <f t="shared" si="236"/>
        <v>0</v>
      </c>
    </row>
    <row r="332" spans="1:6">
      <c r="A332" s="52"/>
      <c r="B332" s="458" t="s">
        <v>130</v>
      </c>
      <c r="C332" s="110"/>
      <c r="D332" s="110"/>
      <c r="E332" s="110"/>
      <c r="F332" s="214">
        <f t="shared" si="236"/>
        <v>0</v>
      </c>
    </row>
    <row r="333" spans="1:6">
      <c r="A333" s="52"/>
      <c r="B333" s="458" t="s">
        <v>131</v>
      </c>
      <c r="C333" s="110"/>
      <c r="D333" s="110"/>
      <c r="E333" s="110"/>
      <c r="F333" s="214">
        <f t="shared" si="236"/>
        <v>0</v>
      </c>
    </row>
    <row r="334" spans="1:6">
      <c r="A334" s="52"/>
      <c r="B334" s="458" t="s">
        <v>413</v>
      </c>
      <c r="C334" s="110"/>
      <c r="D334" s="110"/>
      <c r="E334" s="110"/>
      <c r="F334" s="214">
        <f t="shared" si="236"/>
        <v>0</v>
      </c>
    </row>
    <row r="335" spans="1:6" ht="17.25" thickBot="1">
      <c r="A335" s="52"/>
      <c r="B335" s="458" t="s">
        <v>132</v>
      </c>
      <c r="C335" s="110"/>
      <c r="D335" s="110"/>
      <c r="E335" s="110"/>
      <c r="F335" s="214">
        <f t="shared" si="236"/>
        <v>0</v>
      </c>
    </row>
    <row r="336" spans="1:6" ht="17.25" thickBot="1">
      <c r="A336" s="510"/>
      <c r="B336" s="459" t="s">
        <v>414</v>
      </c>
      <c r="C336" s="460">
        <f t="shared" ref="C336:E336" si="241">C329+C330</f>
        <v>0</v>
      </c>
      <c r="D336" s="460">
        <f t="shared" si="241"/>
        <v>0</v>
      </c>
      <c r="E336" s="460">
        <f t="shared" si="241"/>
        <v>0</v>
      </c>
      <c r="F336" s="214">
        <f t="shared" si="236"/>
        <v>0</v>
      </c>
    </row>
    <row r="337" spans="1:6">
      <c r="A337" s="508" t="s">
        <v>436</v>
      </c>
      <c r="B337" s="55" t="s">
        <v>17</v>
      </c>
      <c r="C337" s="214">
        <f t="shared" ref="C337" si="242">C338+C339+C340</f>
        <v>0</v>
      </c>
      <c r="D337" s="214">
        <f t="shared" ref="D337" si="243">D338+D339+D340</f>
        <v>0</v>
      </c>
      <c r="E337" s="214">
        <f t="shared" ref="E337" si="244">E338+E339+E340</f>
        <v>0</v>
      </c>
      <c r="F337" s="214">
        <f t="shared" si="236"/>
        <v>0</v>
      </c>
    </row>
    <row r="338" spans="1:6">
      <c r="A338" s="52"/>
      <c r="B338" s="458" t="s">
        <v>76</v>
      </c>
      <c r="C338" s="110"/>
      <c r="D338" s="110"/>
      <c r="E338" s="110"/>
      <c r="F338" s="214">
        <f t="shared" si="236"/>
        <v>0</v>
      </c>
    </row>
    <row r="339" spans="1:6">
      <c r="A339" s="52"/>
      <c r="B339" s="458" t="s">
        <v>77</v>
      </c>
      <c r="C339" s="110"/>
      <c r="D339" s="110"/>
      <c r="E339" s="110"/>
      <c r="F339" s="214">
        <f t="shared" si="236"/>
        <v>0</v>
      </c>
    </row>
    <row r="340" spans="1:6" ht="20.100000000000001" customHeight="1">
      <c r="A340" s="52"/>
      <c r="B340" s="458" t="s">
        <v>203</v>
      </c>
      <c r="C340" s="110"/>
      <c r="D340" s="110"/>
      <c r="E340" s="110"/>
      <c r="F340" s="214">
        <f t="shared" si="236"/>
        <v>0</v>
      </c>
    </row>
    <row r="341" spans="1:6">
      <c r="A341" s="52"/>
      <c r="B341" s="55" t="s">
        <v>408</v>
      </c>
      <c r="C341" s="214">
        <f t="shared" ref="C341" si="245">C342+C343</f>
        <v>0</v>
      </c>
      <c r="D341" s="214">
        <f t="shared" ref="D341" si="246">D342+D343</f>
        <v>0</v>
      </c>
      <c r="E341" s="214">
        <f t="shared" ref="E341" si="247">E342+E343</f>
        <v>0</v>
      </c>
      <c r="F341" s="214">
        <f t="shared" si="236"/>
        <v>0</v>
      </c>
    </row>
    <row r="342" spans="1:6">
      <c r="A342" s="52"/>
      <c r="B342" s="458" t="s">
        <v>409</v>
      </c>
      <c r="C342" s="184"/>
      <c r="D342" s="184"/>
      <c r="E342" s="184"/>
      <c r="F342" s="214">
        <f t="shared" si="236"/>
        <v>0</v>
      </c>
    </row>
    <row r="343" spans="1:6">
      <c r="A343" s="52"/>
      <c r="B343" s="458" t="s">
        <v>410</v>
      </c>
      <c r="C343" s="184"/>
      <c r="D343" s="184"/>
      <c r="E343" s="184"/>
      <c r="F343" s="214">
        <f t="shared" si="236"/>
        <v>0</v>
      </c>
    </row>
    <row r="344" spans="1:6">
      <c r="A344" s="52"/>
      <c r="B344" s="55" t="s">
        <v>411</v>
      </c>
      <c r="C344" s="194">
        <f t="shared" ref="C344:E344" si="248">C337+C341</f>
        <v>0</v>
      </c>
      <c r="D344" s="194">
        <f t="shared" si="248"/>
        <v>0</v>
      </c>
      <c r="E344" s="194">
        <f t="shared" si="248"/>
        <v>0</v>
      </c>
      <c r="F344" s="214">
        <f t="shared" si="236"/>
        <v>0</v>
      </c>
    </row>
    <row r="345" spans="1:6">
      <c r="A345" s="52"/>
      <c r="B345" s="55" t="s">
        <v>412</v>
      </c>
      <c r="C345" s="194">
        <f t="shared" ref="C345" si="249">C346+C347+C348+C349+C350</f>
        <v>0</v>
      </c>
      <c r="D345" s="194">
        <f t="shared" ref="D345" si="250">D346+D347+D348+D349+D350</f>
        <v>0</v>
      </c>
      <c r="E345" s="194">
        <f t="shared" ref="E345" si="251">E346+E347+E348+E349+E350</f>
        <v>0</v>
      </c>
      <c r="F345" s="214">
        <f t="shared" si="236"/>
        <v>0</v>
      </c>
    </row>
    <row r="346" spans="1:6">
      <c r="A346" s="52"/>
      <c r="B346" s="458" t="s">
        <v>129</v>
      </c>
      <c r="C346" s="110"/>
      <c r="D346" s="110"/>
      <c r="E346" s="110"/>
      <c r="F346" s="214">
        <f t="shared" si="236"/>
        <v>0</v>
      </c>
    </row>
    <row r="347" spans="1:6">
      <c r="A347" s="52"/>
      <c r="B347" s="458" t="s">
        <v>130</v>
      </c>
      <c r="C347" s="110"/>
      <c r="D347" s="110"/>
      <c r="E347" s="110"/>
      <c r="F347" s="214">
        <f t="shared" si="236"/>
        <v>0</v>
      </c>
    </row>
    <row r="348" spans="1:6">
      <c r="A348" s="52"/>
      <c r="B348" s="458" t="s">
        <v>131</v>
      </c>
      <c r="C348" s="110"/>
      <c r="D348" s="110"/>
      <c r="E348" s="110"/>
      <c r="F348" s="214">
        <f t="shared" si="236"/>
        <v>0</v>
      </c>
    </row>
    <row r="349" spans="1:6">
      <c r="A349" s="52"/>
      <c r="B349" s="458" t="s">
        <v>413</v>
      </c>
      <c r="C349" s="110"/>
      <c r="D349" s="110"/>
      <c r="E349" s="110"/>
      <c r="F349" s="214">
        <f t="shared" si="236"/>
        <v>0</v>
      </c>
    </row>
    <row r="350" spans="1:6" ht="17.25" thickBot="1">
      <c r="A350" s="52"/>
      <c r="B350" s="458" t="s">
        <v>132</v>
      </c>
      <c r="C350" s="110"/>
      <c r="D350" s="110"/>
      <c r="E350" s="110"/>
      <c r="F350" s="214">
        <f t="shared" si="236"/>
        <v>0</v>
      </c>
    </row>
    <row r="351" spans="1:6" ht="17.25" thickBot="1">
      <c r="A351" s="510"/>
      <c r="B351" s="459" t="s">
        <v>414</v>
      </c>
      <c r="C351" s="460">
        <f t="shared" ref="C351:E351" si="252">C344+C345</f>
        <v>0</v>
      </c>
      <c r="D351" s="460">
        <f t="shared" si="252"/>
        <v>0</v>
      </c>
      <c r="E351" s="460">
        <f t="shared" si="252"/>
        <v>0</v>
      </c>
      <c r="F351" s="214">
        <f t="shared" si="236"/>
        <v>0</v>
      </c>
    </row>
    <row r="352" spans="1:6">
      <c r="A352" s="508" t="s">
        <v>437</v>
      </c>
      <c r="B352" s="55" t="s">
        <v>17</v>
      </c>
      <c r="C352" s="214">
        <f t="shared" ref="C352" si="253">C353+C354+C355</f>
        <v>0</v>
      </c>
      <c r="D352" s="214">
        <f t="shared" ref="D352" si="254">D353+D354+D355</f>
        <v>0</v>
      </c>
      <c r="E352" s="214">
        <f t="shared" ref="E352" si="255">E353+E354+E355</f>
        <v>0</v>
      </c>
      <c r="F352" s="214">
        <f t="shared" si="236"/>
        <v>0</v>
      </c>
    </row>
    <row r="353" spans="1:6">
      <c r="A353" s="52"/>
      <c r="B353" s="458" t="s">
        <v>76</v>
      </c>
      <c r="C353" s="110"/>
      <c r="D353" s="110"/>
      <c r="E353" s="110"/>
      <c r="F353" s="214">
        <f t="shared" si="236"/>
        <v>0</v>
      </c>
    </row>
    <row r="354" spans="1:6">
      <c r="A354" s="52"/>
      <c r="B354" s="458" t="s">
        <v>77</v>
      </c>
      <c r="C354" s="110"/>
      <c r="D354" s="110"/>
      <c r="E354" s="110"/>
      <c r="F354" s="214">
        <f t="shared" si="236"/>
        <v>0</v>
      </c>
    </row>
    <row r="355" spans="1:6" ht="20.100000000000001" customHeight="1">
      <c r="A355" s="52"/>
      <c r="B355" s="458" t="s">
        <v>203</v>
      </c>
      <c r="C355" s="110"/>
      <c r="D355" s="110"/>
      <c r="E355" s="110"/>
      <c r="F355" s="214">
        <f t="shared" si="236"/>
        <v>0</v>
      </c>
    </row>
    <row r="356" spans="1:6">
      <c r="A356" s="52"/>
      <c r="B356" s="55" t="s">
        <v>408</v>
      </c>
      <c r="C356" s="214">
        <f t="shared" ref="C356" si="256">C357+C358</f>
        <v>0</v>
      </c>
      <c r="D356" s="214">
        <f t="shared" ref="D356" si="257">D357+D358</f>
        <v>0</v>
      </c>
      <c r="E356" s="214">
        <f t="shared" ref="E356" si="258">E357+E358</f>
        <v>0</v>
      </c>
      <c r="F356" s="214">
        <f t="shared" si="236"/>
        <v>0</v>
      </c>
    </row>
    <row r="357" spans="1:6">
      <c r="A357" s="52"/>
      <c r="B357" s="458" t="s">
        <v>409</v>
      </c>
      <c r="C357" s="184"/>
      <c r="D357" s="184"/>
      <c r="E357" s="184"/>
      <c r="F357" s="214">
        <f t="shared" si="236"/>
        <v>0</v>
      </c>
    </row>
    <row r="358" spans="1:6">
      <c r="A358" s="52"/>
      <c r="B358" s="458" t="s">
        <v>410</v>
      </c>
      <c r="C358" s="184"/>
      <c r="D358" s="184"/>
      <c r="E358" s="184"/>
      <c r="F358" s="214">
        <f t="shared" si="236"/>
        <v>0</v>
      </c>
    </row>
    <row r="359" spans="1:6">
      <c r="A359" s="52"/>
      <c r="B359" s="55" t="s">
        <v>411</v>
      </c>
      <c r="C359" s="194">
        <f t="shared" ref="C359:E359" si="259">C352+C356</f>
        <v>0</v>
      </c>
      <c r="D359" s="194">
        <f t="shared" si="259"/>
        <v>0</v>
      </c>
      <c r="E359" s="194">
        <f t="shared" si="259"/>
        <v>0</v>
      </c>
      <c r="F359" s="214">
        <f t="shared" si="236"/>
        <v>0</v>
      </c>
    </row>
    <row r="360" spans="1:6">
      <c r="A360" s="52"/>
      <c r="B360" s="55" t="s">
        <v>412</v>
      </c>
      <c r="C360" s="194">
        <f t="shared" ref="C360" si="260">C361+C362+C363+C364+C365</f>
        <v>0</v>
      </c>
      <c r="D360" s="194">
        <f t="shared" ref="D360" si="261">D361+D362+D363+D364+D365</f>
        <v>0</v>
      </c>
      <c r="E360" s="194">
        <f t="shared" ref="E360" si="262">E361+E362+E363+E364+E365</f>
        <v>0</v>
      </c>
      <c r="F360" s="214">
        <f t="shared" si="236"/>
        <v>0</v>
      </c>
    </row>
    <row r="361" spans="1:6">
      <c r="A361" s="52"/>
      <c r="B361" s="458" t="s">
        <v>129</v>
      </c>
      <c r="C361" s="110"/>
      <c r="D361" s="110"/>
      <c r="E361" s="110"/>
      <c r="F361" s="214">
        <f t="shared" si="236"/>
        <v>0</v>
      </c>
    </row>
    <row r="362" spans="1:6">
      <c r="A362" s="52"/>
      <c r="B362" s="458" t="s">
        <v>130</v>
      </c>
      <c r="C362" s="110"/>
      <c r="D362" s="110"/>
      <c r="E362" s="110"/>
      <c r="F362" s="214">
        <f t="shared" si="236"/>
        <v>0</v>
      </c>
    </row>
    <row r="363" spans="1:6">
      <c r="A363" s="52"/>
      <c r="B363" s="458" t="s">
        <v>131</v>
      </c>
      <c r="C363" s="110"/>
      <c r="D363" s="110"/>
      <c r="E363" s="110"/>
      <c r="F363" s="214">
        <f t="shared" si="236"/>
        <v>0</v>
      </c>
    </row>
    <row r="364" spans="1:6">
      <c r="A364" s="52"/>
      <c r="B364" s="458" t="s">
        <v>413</v>
      </c>
      <c r="C364" s="110"/>
      <c r="D364" s="110"/>
      <c r="E364" s="110"/>
      <c r="F364" s="214">
        <f t="shared" si="236"/>
        <v>0</v>
      </c>
    </row>
    <row r="365" spans="1:6" ht="17.25" thickBot="1">
      <c r="A365" s="52"/>
      <c r="B365" s="458" t="s">
        <v>132</v>
      </c>
      <c r="C365" s="110"/>
      <c r="D365" s="110"/>
      <c r="E365" s="110"/>
      <c r="F365" s="214">
        <f t="shared" si="236"/>
        <v>0</v>
      </c>
    </row>
    <row r="366" spans="1:6" ht="17.25" thickBot="1">
      <c r="A366" s="510"/>
      <c r="B366" s="459" t="s">
        <v>414</v>
      </c>
      <c r="C366" s="460">
        <f t="shared" ref="C366:E366" si="263">C359+C360</f>
        <v>0</v>
      </c>
      <c r="D366" s="460">
        <f t="shared" si="263"/>
        <v>0</v>
      </c>
      <c r="E366" s="460">
        <f t="shared" si="263"/>
        <v>0</v>
      </c>
      <c r="F366" s="214">
        <f t="shared" si="236"/>
        <v>0</v>
      </c>
    </row>
    <row r="367" spans="1:6">
      <c r="A367" s="508" t="s">
        <v>438</v>
      </c>
      <c r="B367" s="55" t="s">
        <v>17</v>
      </c>
      <c r="C367" s="214">
        <f t="shared" ref="C367" si="264">C368+C369+C370</f>
        <v>0</v>
      </c>
      <c r="D367" s="214">
        <f t="shared" ref="D367" si="265">D368+D369+D370</f>
        <v>0</v>
      </c>
      <c r="E367" s="214">
        <f t="shared" ref="E367" si="266">E368+E369+E370</f>
        <v>0</v>
      </c>
      <c r="F367" s="214">
        <f t="shared" si="236"/>
        <v>0</v>
      </c>
    </row>
    <row r="368" spans="1:6">
      <c r="A368" s="52"/>
      <c r="B368" s="458" t="s">
        <v>76</v>
      </c>
      <c r="C368" s="110"/>
      <c r="D368" s="110"/>
      <c r="E368" s="110"/>
      <c r="F368" s="214">
        <f t="shared" si="236"/>
        <v>0</v>
      </c>
    </row>
    <row r="369" spans="1:6">
      <c r="A369" s="52"/>
      <c r="B369" s="458" t="s">
        <v>77</v>
      </c>
      <c r="C369" s="110"/>
      <c r="D369" s="110"/>
      <c r="E369" s="110"/>
      <c r="F369" s="214">
        <f t="shared" si="236"/>
        <v>0</v>
      </c>
    </row>
    <row r="370" spans="1:6" ht="20.100000000000001" customHeight="1">
      <c r="A370" s="52"/>
      <c r="B370" s="458" t="s">
        <v>203</v>
      </c>
      <c r="C370" s="110"/>
      <c r="D370" s="110"/>
      <c r="E370" s="110"/>
      <c r="F370" s="214">
        <f t="shared" si="236"/>
        <v>0</v>
      </c>
    </row>
    <row r="371" spans="1:6">
      <c r="A371" s="52"/>
      <c r="B371" s="55" t="s">
        <v>408</v>
      </c>
      <c r="C371" s="214">
        <f t="shared" ref="C371" si="267">C372+C373</f>
        <v>0</v>
      </c>
      <c r="D371" s="214">
        <f t="shared" ref="D371" si="268">D372+D373</f>
        <v>0</v>
      </c>
      <c r="E371" s="214">
        <f t="shared" ref="E371" si="269">E372+E373</f>
        <v>0</v>
      </c>
      <c r="F371" s="214">
        <f t="shared" si="236"/>
        <v>0</v>
      </c>
    </row>
    <row r="372" spans="1:6">
      <c r="A372" s="52"/>
      <c r="B372" s="458" t="s">
        <v>409</v>
      </c>
      <c r="C372" s="184"/>
      <c r="D372" s="184"/>
      <c r="E372" s="184"/>
      <c r="F372" s="214">
        <f t="shared" si="236"/>
        <v>0</v>
      </c>
    </row>
    <row r="373" spans="1:6">
      <c r="A373" s="52"/>
      <c r="B373" s="458" t="s">
        <v>410</v>
      </c>
      <c r="C373" s="184"/>
      <c r="D373" s="184"/>
      <c r="E373" s="184"/>
      <c r="F373" s="214">
        <f t="shared" si="236"/>
        <v>0</v>
      </c>
    </row>
    <row r="374" spans="1:6">
      <c r="A374" s="52"/>
      <c r="B374" s="55" t="s">
        <v>411</v>
      </c>
      <c r="C374" s="194">
        <f t="shared" ref="C374:E374" si="270">C367+C371</f>
        <v>0</v>
      </c>
      <c r="D374" s="194">
        <f t="shared" si="270"/>
        <v>0</v>
      </c>
      <c r="E374" s="194">
        <f t="shared" si="270"/>
        <v>0</v>
      </c>
      <c r="F374" s="214">
        <f t="shared" si="236"/>
        <v>0</v>
      </c>
    </row>
    <row r="375" spans="1:6">
      <c r="A375" s="52"/>
      <c r="B375" s="55" t="s">
        <v>412</v>
      </c>
      <c r="C375" s="194">
        <f t="shared" ref="C375" si="271">C376+C377+C378+C379+C380</f>
        <v>0</v>
      </c>
      <c r="D375" s="194">
        <f t="shared" ref="D375" si="272">D376+D377+D378+D379+D380</f>
        <v>0</v>
      </c>
      <c r="E375" s="194">
        <f t="shared" ref="E375" si="273">E376+E377+E378+E379+E380</f>
        <v>0</v>
      </c>
      <c r="F375" s="214">
        <f t="shared" si="236"/>
        <v>0</v>
      </c>
    </row>
    <row r="376" spans="1:6">
      <c r="A376" s="52"/>
      <c r="B376" s="458" t="s">
        <v>129</v>
      </c>
      <c r="C376" s="110"/>
      <c r="D376" s="110"/>
      <c r="E376" s="110"/>
      <c r="F376" s="214">
        <f t="shared" si="236"/>
        <v>0</v>
      </c>
    </row>
    <row r="377" spans="1:6">
      <c r="A377" s="52"/>
      <c r="B377" s="458" t="s">
        <v>130</v>
      </c>
      <c r="C377" s="110"/>
      <c r="D377" s="110"/>
      <c r="E377" s="110"/>
      <c r="F377" s="214">
        <f t="shared" si="236"/>
        <v>0</v>
      </c>
    </row>
    <row r="378" spans="1:6">
      <c r="A378" s="52"/>
      <c r="B378" s="458" t="s">
        <v>131</v>
      </c>
      <c r="C378" s="110"/>
      <c r="D378" s="110"/>
      <c r="E378" s="110"/>
      <c r="F378" s="214">
        <f t="shared" si="236"/>
        <v>0</v>
      </c>
    </row>
    <row r="379" spans="1:6">
      <c r="A379" s="52"/>
      <c r="B379" s="458" t="s">
        <v>413</v>
      </c>
      <c r="C379" s="110"/>
      <c r="D379" s="110"/>
      <c r="E379" s="110"/>
      <c r="F379" s="214">
        <f t="shared" si="236"/>
        <v>0</v>
      </c>
    </row>
    <row r="380" spans="1:6" ht="17.25" thickBot="1">
      <c r="A380" s="52"/>
      <c r="B380" s="458" t="s">
        <v>132</v>
      </c>
      <c r="C380" s="110"/>
      <c r="D380" s="110"/>
      <c r="E380" s="110"/>
      <c r="F380" s="214">
        <f t="shared" si="236"/>
        <v>0</v>
      </c>
    </row>
    <row r="381" spans="1:6" ht="17.25" thickBot="1">
      <c r="A381" s="510"/>
      <c r="B381" s="459" t="s">
        <v>414</v>
      </c>
      <c r="C381" s="460">
        <f t="shared" ref="C381:E381" si="274">C374+C375</f>
        <v>0</v>
      </c>
      <c r="D381" s="460">
        <f t="shared" si="274"/>
        <v>0</v>
      </c>
      <c r="E381" s="460">
        <f t="shared" si="274"/>
        <v>0</v>
      </c>
      <c r="F381" s="214">
        <f t="shared" si="236"/>
        <v>0</v>
      </c>
    </row>
    <row r="382" spans="1:6">
      <c r="A382" s="508" t="s">
        <v>439</v>
      </c>
      <c r="B382" s="55" t="s">
        <v>17</v>
      </c>
      <c r="C382" s="214">
        <f t="shared" ref="C382" si="275">C383+C384+C385</f>
        <v>0</v>
      </c>
      <c r="D382" s="214">
        <f t="shared" ref="D382" si="276">D383+D384+D385</f>
        <v>0</v>
      </c>
      <c r="E382" s="214">
        <f t="shared" ref="E382" si="277">E383+E384+E385</f>
        <v>0</v>
      </c>
      <c r="F382" s="214">
        <f t="shared" si="236"/>
        <v>0</v>
      </c>
    </row>
    <row r="383" spans="1:6">
      <c r="A383" s="52"/>
      <c r="B383" s="458" t="s">
        <v>76</v>
      </c>
      <c r="C383" s="110"/>
      <c r="D383" s="110"/>
      <c r="E383" s="110"/>
      <c r="F383" s="214">
        <f t="shared" si="236"/>
        <v>0</v>
      </c>
    </row>
    <row r="384" spans="1:6">
      <c r="A384" s="52"/>
      <c r="B384" s="458" t="s">
        <v>77</v>
      </c>
      <c r="C384" s="110"/>
      <c r="D384" s="110"/>
      <c r="E384" s="110"/>
      <c r="F384" s="214">
        <f t="shared" si="236"/>
        <v>0</v>
      </c>
    </row>
    <row r="385" spans="1:6" ht="20.100000000000001" customHeight="1">
      <c r="A385" s="52"/>
      <c r="B385" s="458" t="s">
        <v>203</v>
      </c>
      <c r="C385" s="110"/>
      <c r="D385" s="110"/>
      <c r="E385" s="110"/>
      <c r="F385" s="214">
        <f t="shared" si="236"/>
        <v>0</v>
      </c>
    </row>
    <row r="386" spans="1:6">
      <c r="A386" s="52"/>
      <c r="B386" s="55" t="s">
        <v>408</v>
      </c>
      <c r="C386" s="214">
        <f t="shared" ref="C386" si="278">C387+C388</f>
        <v>0</v>
      </c>
      <c r="D386" s="214">
        <f t="shared" ref="D386" si="279">D387+D388</f>
        <v>0</v>
      </c>
      <c r="E386" s="214">
        <f t="shared" ref="E386" si="280">E387+E388</f>
        <v>0</v>
      </c>
      <c r="F386" s="214">
        <f t="shared" si="236"/>
        <v>0</v>
      </c>
    </row>
    <row r="387" spans="1:6">
      <c r="A387" s="52"/>
      <c r="B387" s="458" t="s">
        <v>409</v>
      </c>
      <c r="C387" s="184"/>
      <c r="D387" s="184"/>
      <c r="E387" s="184"/>
      <c r="F387" s="214">
        <f t="shared" si="236"/>
        <v>0</v>
      </c>
    </row>
    <row r="388" spans="1:6">
      <c r="A388" s="52"/>
      <c r="B388" s="458" t="s">
        <v>410</v>
      </c>
      <c r="C388" s="184"/>
      <c r="D388" s="184"/>
      <c r="E388" s="184"/>
      <c r="F388" s="214">
        <f t="shared" si="236"/>
        <v>0</v>
      </c>
    </row>
    <row r="389" spans="1:6">
      <c r="A389" s="52"/>
      <c r="B389" s="55" t="s">
        <v>411</v>
      </c>
      <c r="C389" s="194">
        <f t="shared" ref="C389:E389" si="281">C382+C386</f>
        <v>0</v>
      </c>
      <c r="D389" s="194">
        <f t="shared" si="281"/>
        <v>0</v>
      </c>
      <c r="E389" s="194">
        <f t="shared" si="281"/>
        <v>0</v>
      </c>
      <c r="F389" s="214">
        <f t="shared" si="236"/>
        <v>0</v>
      </c>
    </row>
    <row r="390" spans="1:6">
      <c r="A390" s="52"/>
      <c r="B390" s="55" t="s">
        <v>412</v>
      </c>
      <c r="C390" s="194">
        <f t="shared" ref="C390" si="282">C391+C392+C393+C394+C395</f>
        <v>0</v>
      </c>
      <c r="D390" s="194">
        <f t="shared" ref="D390" si="283">D391+D392+D393+D394+D395</f>
        <v>0</v>
      </c>
      <c r="E390" s="194">
        <f t="shared" ref="E390" si="284">E391+E392+E393+E394+E395</f>
        <v>0</v>
      </c>
      <c r="F390" s="214">
        <f t="shared" si="236"/>
        <v>0</v>
      </c>
    </row>
    <row r="391" spans="1:6">
      <c r="A391" s="52"/>
      <c r="B391" s="458" t="s">
        <v>129</v>
      </c>
      <c r="C391" s="110"/>
      <c r="D391" s="110"/>
      <c r="E391" s="110"/>
      <c r="F391" s="214">
        <f t="shared" si="236"/>
        <v>0</v>
      </c>
    </row>
    <row r="392" spans="1:6">
      <c r="A392" s="52"/>
      <c r="B392" s="458" t="s">
        <v>130</v>
      </c>
      <c r="C392" s="110"/>
      <c r="D392" s="110"/>
      <c r="E392" s="110"/>
      <c r="F392" s="214">
        <f t="shared" ref="F392:F455" si="285">C392+D392-E392</f>
        <v>0</v>
      </c>
    </row>
    <row r="393" spans="1:6">
      <c r="A393" s="52"/>
      <c r="B393" s="458" t="s">
        <v>131</v>
      </c>
      <c r="C393" s="110"/>
      <c r="D393" s="110"/>
      <c r="E393" s="110"/>
      <c r="F393" s="214">
        <f t="shared" si="285"/>
        <v>0</v>
      </c>
    </row>
    <row r="394" spans="1:6">
      <c r="A394" s="52"/>
      <c r="B394" s="458" t="s">
        <v>413</v>
      </c>
      <c r="C394" s="110"/>
      <c r="D394" s="110"/>
      <c r="E394" s="110"/>
      <c r="F394" s="214">
        <f t="shared" si="285"/>
        <v>0</v>
      </c>
    </row>
    <row r="395" spans="1:6" ht="17.25" thickBot="1">
      <c r="A395" s="52"/>
      <c r="B395" s="458" t="s">
        <v>132</v>
      </c>
      <c r="C395" s="110"/>
      <c r="D395" s="110"/>
      <c r="E395" s="110"/>
      <c r="F395" s="214">
        <f t="shared" si="285"/>
        <v>0</v>
      </c>
    </row>
    <row r="396" spans="1:6" ht="17.25" thickBot="1">
      <c r="A396" s="510"/>
      <c r="B396" s="459" t="s">
        <v>414</v>
      </c>
      <c r="C396" s="460">
        <f t="shared" ref="C396:E396" si="286">C389+C390</f>
        <v>0</v>
      </c>
      <c r="D396" s="460">
        <f t="shared" si="286"/>
        <v>0</v>
      </c>
      <c r="E396" s="460">
        <f t="shared" si="286"/>
        <v>0</v>
      </c>
      <c r="F396" s="214">
        <f t="shared" si="285"/>
        <v>0</v>
      </c>
    </row>
    <row r="397" spans="1:6">
      <c r="A397" s="508" t="s">
        <v>440</v>
      </c>
      <c r="B397" s="55" t="s">
        <v>17</v>
      </c>
      <c r="C397" s="214">
        <f t="shared" ref="C397" si="287">C398+C399+C400</f>
        <v>0</v>
      </c>
      <c r="D397" s="214">
        <f t="shared" ref="D397" si="288">D398+D399+D400</f>
        <v>0</v>
      </c>
      <c r="E397" s="214">
        <f t="shared" ref="E397" si="289">E398+E399+E400</f>
        <v>0</v>
      </c>
      <c r="F397" s="214">
        <f t="shared" si="285"/>
        <v>0</v>
      </c>
    </row>
    <row r="398" spans="1:6">
      <c r="A398" s="52"/>
      <c r="B398" s="458" t="s">
        <v>76</v>
      </c>
      <c r="C398" s="110"/>
      <c r="D398" s="110"/>
      <c r="E398" s="110"/>
      <c r="F398" s="214">
        <f t="shared" si="285"/>
        <v>0</v>
      </c>
    </row>
    <row r="399" spans="1:6">
      <c r="A399" s="52"/>
      <c r="B399" s="458" t="s">
        <v>77</v>
      </c>
      <c r="C399" s="110"/>
      <c r="D399" s="110"/>
      <c r="E399" s="110"/>
      <c r="F399" s="214">
        <f t="shared" si="285"/>
        <v>0</v>
      </c>
    </row>
    <row r="400" spans="1:6" ht="20.100000000000001" customHeight="1">
      <c r="A400" s="52"/>
      <c r="B400" s="458" t="s">
        <v>203</v>
      </c>
      <c r="C400" s="110"/>
      <c r="D400" s="110"/>
      <c r="E400" s="110"/>
      <c r="F400" s="214">
        <f t="shared" si="285"/>
        <v>0</v>
      </c>
    </row>
    <row r="401" spans="1:6">
      <c r="A401" s="52"/>
      <c r="B401" s="55" t="s">
        <v>408</v>
      </c>
      <c r="C401" s="214">
        <f t="shared" ref="C401" si="290">C402+C403</f>
        <v>0</v>
      </c>
      <c r="D401" s="214">
        <f t="shared" ref="D401" si="291">D402+D403</f>
        <v>0</v>
      </c>
      <c r="E401" s="214">
        <f t="shared" ref="E401" si="292">E402+E403</f>
        <v>0</v>
      </c>
      <c r="F401" s="214">
        <f t="shared" si="285"/>
        <v>0</v>
      </c>
    </row>
    <row r="402" spans="1:6">
      <c r="A402" s="52"/>
      <c r="B402" s="458" t="s">
        <v>409</v>
      </c>
      <c r="C402" s="184"/>
      <c r="D402" s="184"/>
      <c r="E402" s="184"/>
      <c r="F402" s="214">
        <f t="shared" si="285"/>
        <v>0</v>
      </c>
    </row>
    <row r="403" spans="1:6">
      <c r="A403" s="52"/>
      <c r="B403" s="458" t="s">
        <v>410</v>
      </c>
      <c r="C403" s="184"/>
      <c r="D403" s="184"/>
      <c r="E403" s="184"/>
      <c r="F403" s="214">
        <f t="shared" si="285"/>
        <v>0</v>
      </c>
    </row>
    <row r="404" spans="1:6">
      <c r="A404" s="52"/>
      <c r="B404" s="55" t="s">
        <v>411</v>
      </c>
      <c r="C404" s="194">
        <f t="shared" ref="C404:E404" si="293">C397+C401</f>
        <v>0</v>
      </c>
      <c r="D404" s="194">
        <f t="shared" si="293"/>
        <v>0</v>
      </c>
      <c r="E404" s="194">
        <f t="shared" si="293"/>
        <v>0</v>
      </c>
      <c r="F404" s="214">
        <f t="shared" si="285"/>
        <v>0</v>
      </c>
    </row>
    <row r="405" spans="1:6">
      <c r="A405" s="52"/>
      <c r="B405" s="55" t="s">
        <v>412</v>
      </c>
      <c r="C405" s="194">
        <f t="shared" ref="C405" si="294">C406+C407+C408+C409+C410</f>
        <v>0</v>
      </c>
      <c r="D405" s="194">
        <f t="shared" ref="D405" si="295">D406+D407+D408+D409+D410</f>
        <v>0</v>
      </c>
      <c r="E405" s="194">
        <f t="shared" ref="E405" si="296">E406+E407+E408+E409+E410</f>
        <v>0</v>
      </c>
      <c r="F405" s="214">
        <f t="shared" si="285"/>
        <v>0</v>
      </c>
    </row>
    <row r="406" spans="1:6">
      <c r="A406" s="52"/>
      <c r="B406" s="458" t="s">
        <v>129</v>
      </c>
      <c r="C406" s="110"/>
      <c r="D406" s="110"/>
      <c r="E406" s="110"/>
      <c r="F406" s="214">
        <f t="shared" si="285"/>
        <v>0</v>
      </c>
    </row>
    <row r="407" spans="1:6">
      <c r="A407" s="52"/>
      <c r="B407" s="458" t="s">
        <v>130</v>
      </c>
      <c r="C407" s="110"/>
      <c r="D407" s="110"/>
      <c r="E407" s="110"/>
      <c r="F407" s="214">
        <f t="shared" si="285"/>
        <v>0</v>
      </c>
    </row>
    <row r="408" spans="1:6">
      <c r="A408" s="52"/>
      <c r="B408" s="458" t="s">
        <v>131</v>
      </c>
      <c r="C408" s="110"/>
      <c r="D408" s="110"/>
      <c r="E408" s="110"/>
      <c r="F408" s="214">
        <f t="shared" si="285"/>
        <v>0</v>
      </c>
    </row>
    <row r="409" spans="1:6">
      <c r="A409" s="52"/>
      <c r="B409" s="458" t="s">
        <v>413</v>
      </c>
      <c r="C409" s="110"/>
      <c r="D409" s="110"/>
      <c r="E409" s="110"/>
      <c r="F409" s="214">
        <f t="shared" si="285"/>
        <v>0</v>
      </c>
    </row>
    <row r="410" spans="1:6" ht="17.25" thickBot="1">
      <c r="A410" s="52"/>
      <c r="B410" s="458" t="s">
        <v>132</v>
      </c>
      <c r="C410" s="110"/>
      <c r="D410" s="110"/>
      <c r="E410" s="110"/>
      <c r="F410" s="214">
        <f t="shared" si="285"/>
        <v>0</v>
      </c>
    </row>
    <row r="411" spans="1:6" ht="17.25" thickBot="1">
      <c r="A411" s="510"/>
      <c r="B411" s="459" t="s">
        <v>414</v>
      </c>
      <c r="C411" s="460">
        <f t="shared" ref="C411:E411" si="297">C404+C405</f>
        <v>0</v>
      </c>
      <c r="D411" s="460">
        <f t="shared" si="297"/>
        <v>0</v>
      </c>
      <c r="E411" s="460">
        <f t="shared" si="297"/>
        <v>0</v>
      </c>
      <c r="F411" s="214">
        <f t="shared" si="285"/>
        <v>0</v>
      </c>
    </row>
    <row r="412" spans="1:6">
      <c r="A412" s="508" t="s">
        <v>441</v>
      </c>
      <c r="B412" s="55" t="s">
        <v>17</v>
      </c>
      <c r="C412" s="214">
        <f t="shared" ref="C412" si="298">C413+C414+C415</f>
        <v>0</v>
      </c>
      <c r="D412" s="214">
        <f t="shared" ref="D412" si="299">D413+D414+D415</f>
        <v>0</v>
      </c>
      <c r="E412" s="214">
        <f t="shared" ref="E412" si="300">E413+E414+E415</f>
        <v>0</v>
      </c>
      <c r="F412" s="214">
        <f t="shared" si="285"/>
        <v>0</v>
      </c>
    </row>
    <row r="413" spans="1:6">
      <c r="A413" s="52"/>
      <c r="B413" s="458" t="s">
        <v>76</v>
      </c>
      <c r="C413" s="110"/>
      <c r="D413" s="110"/>
      <c r="E413" s="110"/>
      <c r="F413" s="214">
        <f t="shared" si="285"/>
        <v>0</v>
      </c>
    </row>
    <row r="414" spans="1:6">
      <c r="A414" s="52"/>
      <c r="B414" s="458" t="s">
        <v>77</v>
      </c>
      <c r="C414" s="110"/>
      <c r="D414" s="110"/>
      <c r="E414" s="110"/>
      <c r="F414" s="214">
        <f t="shared" si="285"/>
        <v>0</v>
      </c>
    </row>
    <row r="415" spans="1:6" ht="20.100000000000001" customHeight="1">
      <c r="A415" s="52"/>
      <c r="B415" s="458" t="s">
        <v>203</v>
      </c>
      <c r="C415" s="110"/>
      <c r="D415" s="110"/>
      <c r="E415" s="110"/>
      <c r="F415" s="214">
        <f t="shared" si="285"/>
        <v>0</v>
      </c>
    </row>
    <row r="416" spans="1:6">
      <c r="A416" s="52"/>
      <c r="B416" s="55" t="s">
        <v>408</v>
      </c>
      <c r="C416" s="214">
        <f t="shared" ref="C416" si="301">C417+C418</f>
        <v>0</v>
      </c>
      <c r="D416" s="214">
        <f t="shared" ref="D416" si="302">D417+D418</f>
        <v>0</v>
      </c>
      <c r="E416" s="214">
        <f t="shared" ref="E416" si="303">E417+E418</f>
        <v>0</v>
      </c>
      <c r="F416" s="214">
        <f t="shared" si="285"/>
        <v>0</v>
      </c>
    </row>
    <row r="417" spans="1:6">
      <c r="A417" s="52"/>
      <c r="B417" s="458" t="s">
        <v>409</v>
      </c>
      <c r="C417" s="184"/>
      <c r="D417" s="184"/>
      <c r="E417" s="184"/>
      <c r="F417" s="214">
        <f t="shared" si="285"/>
        <v>0</v>
      </c>
    </row>
    <row r="418" spans="1:6">
      <c r="A418" s="52"/>
      <c r="B418" s="458" t="s">
        <v>410</v>
      </c>
      <c r="C418" s="184"/>
      <c r="D418" s="184"/>
      <c r="E418" s="184"/>
      <c r="F418" s="214">
        <f t="shared" si="285"/>
        <v>0</v>
      </c>
    </row>
    <row r="419" spans="1:6">
      <c r="A419" s="52"/>
      <c r="B419" s="55" t="s">
        <v>411</v>
      </c>
      <c r="C419" s="194">
        <f t="shared" ref="C419:E419" si="304">C412+C416</f>
        <v>0</v>
      </c>
      <c r="D419" s="194">
        <f t="shared" si="304"/>
        <v>0</v>
      </c>
      <c r="E419" s="194">
        <f t="shared" si="304"/>
        <v>0</v>
      </c>
      <c r="F419" s="214">
        <f t="shared" si="285"/>
        <v>0</v>
      </c>
    </row>
    <row r="420" spans="1:6">
      <c r="A420" s="52"/>
      <c r="B420" s="55" t="s">
        <v>412</v>
      </c>
      <c r="C420" s="194">
        <f t="shared" ref="C420" si="305">C421+C422+C423+C424+C425</f>
        <v>0</v>
      </c>
      <c r="D420" s="194">
        <f t="shared" ref="D420" si="306">D421+D422+D423+D424+D425</f>
        <v>0</v>
      </c>
      <c r="E420" s="194">
        <f t="shared" ref="E420" si="307">E421+E422+E423+E424+E425</f>
        <v>0</v>
      </c>
      <c r="F420" s="214">
        <f t="shared" si="285"/>
        <v>0</v>
      </c>
    </row>
    <row r="421" spans="1:6">
      <c r="A421" s="52"/>
      <c r="B421" s="458" t="s">
        <v>129</v>
      </c>
      <c r="C421" s="110"/>
      <c r="D421" s="110"/>
      <c r="E421" s="110"/>
      <c r="F421" s="214">
        <f t="shared" si="285"/>
        <v>0</v>
      </c>
    </row>
    <row r="422" spans="1:6">
      <c r="A422" s="52"/>
      <c r="B422" s="458" t="s">
        <v>130</v>
      </c>
      <c r="C422" s="110"/>
      <c r="D422" s="110"/>
      <c r="E422" s="110"/>
      <c r="F422" s="214">
        <f t="shared" si="285"/>
        <v>0</v>
      </c>
    </row>
    <row r="423" spans="1:6">
      <c r="A423" s="52"/>
      <c r="B423" s="458" t="s">
        <v>131</v>
      </c>
      <c r="C423" s="110"/>
      <c r="D423" s="110"/>
      <c r="E423" s="110"/>
      <c r="F423" s="214">
        <f t="shared" si="285"/>
        <v>0</v>
      </c>
    </row>
    <row r="424" spans="1:6">
      <c r="A424" s="52"/>
      <c r="B424" s="458" t="s">
        <v>413</v>
      </c>
      <c r="C424" s="110"/>
      <c r="D424" s="110"/>
      <c r="E424" s="110"/>
      <c r="F424" s="214">
        <f t="shared" si="285"/>
        <v>0</v>
      </c>
    </row>
    <row r="425" spans="1:6" ht="17.25" thickBot="1">
      <c r="A425" s="52"/>
      <c r="B425" s="458" t="s">
        <v>132</v>
      </c>
      <c r="C425" s="110"/>
      <c r="D425" s="110"/>
      <c r="E425" s="110"/>
      <c r="F425" s="214">
        <f t="shared" si="285"/>
        <v>0</v>
      </c>
    </row>
    <row r="426" spans="1:6" ht="17.25" thickBot="1">
      <c r="A426" s="510"/>
      <c r="B426" s="459" t="s">
        <v>414</v>
      </c>
      <c r="C426" s="460">
        <f t="shared" ref="C426:E426" si="308">C419+C420</f>
        <v>0</v>
      </c>
      <c r="D426" s="460">
        <f t="shared" si="308"/>
        <v>0</v>
      </c>
      <c r="E426" s="460">
        <f t="shared" si="308"/>
        <v>0</v>
      </c>
      <c r="F426" s="214">
        <f t="shared" si="285"/>
        <v>0</v>
      </c>
    </row>
    <row r="427" spans="1:6">
      <c r="A427" s="508" t="s">
        <v>442</v>
      </c>
      <c r="B427" s="55" t="s">
        <v>17</v>
      </c>
      <c r="C427" s="214">
        <f t="shared" ref="C427" si="309">C428+C429+C430</f>
        <v>0</v>
      </c>
      <c r="D427" s="214">
        <f t="shared" ref="D427" si="310">D428+D429+D430</f>
        <v>0</v>
      </c>
      <c r="E427" s="214">
        <f t="shared" ref="E427" si="311">E428+E429+E430</f>
        <v>0</v>
      </c>
      <c r="F427" s="214">
        <f t="shared" si="285"/>
        <v>0</v>
      </c>
    </row>
    <row r="428" spans="1:6">
      <c r="A428" s="52"/>
      <c r="B428" s="458" t="s">
        <v>76</v>
      </c>
      <c r="C428" s="110"/>
      <c r="D428" s="110"/>
      <c r="E428" s="110"/>
      <c r="F428" s="214">
        <f t="shared" si="285"/>
        <v>0</v>
      </c>
    </row>
    <row r="429" spans="1:6">
      <c r="A429" s="52"/>
      <c r="B429" s="458" t="s">
        <v>77</v>
      </c>
      <c r="C429" s="110"/>
      <c r="D429" s="110"/>
      <c r="E429" s="110"/>
      <c r="F429" s="214">
        <f t="shared" si="285"/>
        <v>0</v>
      </c>
    </row>
    <row r="430" spans="1:6" ht="20.100000000000001" customHeight="1">
      <c r="A430" s="52"/>
      <c r="B430" s="458" t="s">
        <v>203</v>
      </c>
      <c r="C430" s="110"/>
      <c r="D430" s="110"/>
      <c r="E430" s="110"/>
      <c r="F430" s="214">
        <f t="shared" si="285"/>
        <v>0</v>
      </c>
    </row>
    <row r="431" spans="1:6">
      <c r="A431" s="52"/>
      <c r="B431" s="55" t="s">
        <v>408</v>
      </c>
      <c r="C431" s="214">
        <f t="shared" ref="C431" si="312">C432+C433</f>
        <v>0</v>
      </c>
      <c r="D431" s="214">
        <f t="shared" ref="D431" si="313">D432+D433</f>
        <v>0</v>
      </c>
      <c r="E431" s="214">
        <f t="shared" ref="E431" si="314">E432+E433</f>
        <v>0</v>
      </c>
      <c r="F431" s="214">
        <f t="shared" si="285"/>
        <v>0</v>
      </c>
    </row>
    <row r="432" spans="1:6">
      <c r="A432" s="52"/>
      <c r="B432" s="458" t="s">
        <v>409</v>
      </c>
      <c r="C432" s="184"/>
      <c r="D432" s="184"/>
      <c r="E432" s="184"/>
      <c r="F432" s="214">
        <f t="shared" si="285"/>
        <v>0</v>
      </c>
    </row>
    <row r="433" spans="1:6">
      <c r="A433" s="52"/>
      <c r="B433" s="458" t="s">
        <v>410</v>
      </c>
      <c r="C433" s="184"/>
      <c r="D433" s="184"/>
      <c r="E433" s="184"/>
      <c r="F433" s="214">
        <f t="shared" si="285"/>
        <v>0</v>
      </c>
    </row>
    <row r="434" spans="1:6">
      <c r="A434" s="52"/>
      <c r="B434" s="55" t="s">
        <v>411</v>
      </c>
      <c r="C434" s="194">
        <f t="shared" ref="C434:E434" si="315">C427+C431</f>
        <v>0</v>
      </c>
      <c r="D434" s="194">
        <f t="shared" si="315"/>
        <v>0</v>
      </c>
      <c r="E434" s="194">
        <f t="shared" si="315"/>
        <v>0</v>
      </c>
      <c r="F434" s="214">
        <f t="shared" si="285"/>
        <v>0</v>
      </c>
    </row>
    <row r="435" spans="1:6">
      <c r="A435" s="52"/>
      <c r="B435" s="55" t="s">
        <v>412</v>
      </c>
      <c r="C435" s="194">
        <f t="shared" ref="C435" si="316">C436+C437+C438+C439+C440</f>
        <v>0</v>
      </c>
      <c r="D435" s="194">
        <f t="shared" ref="D435" si="317">D436+D437+D438+D439+D440</f>
        <v>0</v>
      </c>
      <c r="E435" s="194">
        <f t="shared" ref="E435" si="318">E436+E437+E438+E439+E440</f>
        <v>0</v>
      </c>
      <c r="F435" s="214">
        <f t="shared" si="285"/>
        <v>0</v>
      </c>
    </row>
    <row r="436" spans="1:6">
      <c r="A436" s="52"/>
      <c r="B436" s="458" t="s">
        <v>129</v>
      </c>
      <c r="C436" s="110"/>
      <c r="D436" s="110"/>
      <c r="E436" s="110"/>
      <c r="F436" s="214">
        <f t="shared" si="285"/>
        <v>0</v>
      </c>
    </row>
    <row r="437" spans="1:6">
      <c r="A437" s="52"/>
      <c r="B437" s="458" t="s">
        <v>130</v>
      </c>
      <c r="C437" s="110"/>
      <c r="D437" s="110"/>
      <c r="E437" s="110"/>
      <c r="F437" s="214">
        <f t="shared" si="285"/>
        <v>0</v>
      </c>
    </row>
    <row r="438" spans="1:6">
      <c r="A438" s="52"/>
      <c r="B438" s="458" t="s">
        <v>131</v>
      </c>
      <c r="C438" s="110"/>
      <c r="D438" s="110"/>
      <c r="E438" s="110"/>
      <c r="F438" s="214">
        <f t="shared" si="285"/>
        <v>0</v>
      </c>
    </row>
    <row r="439" spans="1:6">
      <c r="A439" s="52"/>
      <c r="B439" s="458" t="s">
        <v>413</v>
      </c>
      <c r="C439" s="110"/>
      <c r="D439" s="110"/>
      <c r="E439" s="110"/>
      <c r="F439" s="214">
        <f t="shared" si="285"/>
        <v>0</v>
      </c>
    </row>
    <row r="440" spans="1:6" ht="17.25" thickBot="1">
      <c r="A440" s="52"/>
      <c r="B440" s="458" t="s">
        <v>132</v>
      </c>
      <c r="C440" s="110"/>
      <c r="D440" s="110"/>
      <c r="E440" s="110"/>
      <c r="F440" s="214">
        <f t="shared" si="285"/>
        <v>0</v>
      </c>
    </row>
    <row r="441" spans="1:6" ht="17.25" thickBot="1">
      <c r="A441" s="510"/>
      <c r="B441" s="459" t="s">
        <v>414</v>
      </c>
      <c r="C441" s="460">
        <f t="shared" ref="C441:E441" si="319">C434+C435</f>
        <v>0</v>
      </c>
      <c r="D441" s="460">
        <f t="shared" si="319"/>
        <v>0</v>
      </c>
      <c r="E441" s="460">
        <f t="shared" si="319"/>
        <v>0</v>
      </c>
      <c r="F441" s="214">
        <f t="shared" si="285"/>
        <v>0</v>
      </c>
    </row>
    <row r="442" spans="1:6" ht="30">
      <c r="A442" s="463" t="s">
        <v>443</v>
      </c>
      <c r="B442" s="55" t="s">
        <v>17</v>
      </c>
      <c r="C442" s="214">
        <f t="shared" ref="C442" si="320">C443+C444+C445</f>
        <v>0</v>
      </c>
      <c r="D442" s="214">
        <f t="shared" ref="D442" si="321">D443+D444+D445</f>
        <v>0</v>
      </c>
      <c r="E442" s="214">
        <f t="shared" ref="E442" si="322">E443+E444+E445</f>
        <v>0</v>
      </c>
      <c r="F442" s="214">
        <f t="shared" si="285"/>
        <v>0</v>
      </c>
    </row>
    <row r="443" spans="1:6">
      <c r="A443" s="464"/>
      <c r="B443" s="458" t="s">
        <v>76</v>
      </c>
      <c r="C443" s="110"/>
      <c r="D443" s="110"/>
      <c r="E443" s="110"/>
      <c r="F443" s="214">
        <f t="shared" si="285"/>
        <v>0</v>
      </c>
    </row>
    <row r="444" spans="1:6">
      <c r="A444" s="464"/>
      <c r="B444" s="458" t="s">
        <v>77</v>
      </c>
      <c r="C444" s="110"/>
      <c r="D444" s="110"/>
      <c r="E444" s="110"/>
      <c r="F444" s="214">
        <f t="shared" si="285"/>
        <v>0</v>
      </c>
    </row>
    <row r="445" spans="1:6" ht="20.100000000000001" customHeight="1">
      <c r="A445" s="464"/>
      <c r="B445" s="458" t="s">
        <v>203</v>
      </c>
      <c r="C445" s="110"/>
      <c r="D445" s="110"/>
      <c r="E445" s="110"/>
      <c r="F445" s="214">
        <f t="shared" si="285"/>
        <v>0</v>
      </c>
    </row>
    <row r="446" spans="1:6">
      <c r="A446" s="464"/>
      <c r="B446" s="55" t="s">
        <v>408</v>
      </c>
      <c r="C446" s="214">
        <f t="shared" ref="C446" si="323">C447+C448</f>
        <v>0</v>
      </c>
      <c r="D446" s="214">
        <f t="shared" ref="D446" si="324">D447+D448</f>
        <v>0</v>
      </c>
      <c r="E446" s="214">
        <f t="shared" ref="E446" si="325">E447+E448</f>
        <v>0</v>
      </c>
      <c r="F446" s="214">
        <f t="shared" si="285"/>
        <v>0</v>
      </c>
    </row>
    <row r="447" spans="1:6">
      <c r="A447" s="464"/>
      <c r="B447" s="458" t="s">
        <v>409</v>
      </c>
      <c r="C447" s="184"/>
      <c r="D447" s="184"/>
      <c r="E447" s="184"/>
      <c r="F447" s="214">
        <f t="shared" si="285"/>
        <v>0</v>
      </c>
    </row>
    <row r="448" spans="1:6">
      <c r="A448" s="464"/>
      <c r="B448" s="458" t="s">
        <v>410</v>
      </c>
      <c r="C448" s="184"/>
      <c r="D448" s="184"/>
      <c r="E448" s="184"/>
      <c r="F448" s="214">
        <f t="shared" si="285"/>
        <v>0</v>
      </c>
    </row>
    <row r="449" spans="1:6">
      <c r="A449" s="464"/>
      <c r="B449" s="55" t="s">
        <v>411</v>
      </c>
      <c r="C449" s="194">
        <f t="shared" ref="C449:E449" si="326">C442+C446</f>
        <v>0</v>
      </c>
      <c r="D449" s="194">
        <f t="shared" si="326"/>
        <v>0</v>
      </c>
      <c r="E449" s="194">
        <f t="shared" si="326"/>
        <v>0</v>
      </c>
      <c r="F449" s="214">
        <f t="shared" si="285"/>
        <v>0</v>
      </c>
    </row>
    <row r="450" spans="1:6">
      <c r="A450" s="464"/>
      <c r="B450" s="55" t="s">
        <v>412</v>
      </c>
      <c r="C450" s="194">
        <f t="shared" ref="C450" si="327">C451+C452+C453+C454+C455</f>
        <v>0</v>
      </c>
      <c r="D450" s="194">
        <f t="shared" ref="D450" si="328">D451+D452+D453+D454+D455</f>
        <v>0</v>
      </c>
      <c r="E450" s="194">
        <f t="shared" ref="E450" si="329">E451+E452+E453+E454+E455</f>
        <v>0</v>
      </c>
      <c r="F450" s="214">
        <f t="shared" si="285"/>
        <v>0</v>
      </c>
    </row>
    <row r="451" spans="1:6">
      <c r="A451" s="464"/>
      <c r="B451" s="458" t="s">
        <v>129</v>
      </c>
      <c r="C451" s="110"/>
      <c r="D451" s="110"/>
      <c r="E451" s="110"/>
      <c r="F451" s="214">
        <f t="shared" si="285"/>
        <v>0</v>
      </c>
    </row>
    <row r="452" spans="1:6">
      <c r="A452" s="464"/>
      <c r="B452" s="458" t="s">
        <v>130</v>
      </c>
      <c r="C452" s="110"/>
      <c r="D452" s="110"/>
      <c r="E452" s="110"/>
      <c r="F452" s="214">
        <f t="shared" si="285"/>
        <v>0</v>
      </c>
    </row>
    <row r="453" spans="1:6">
      <c r="A453" s="464"/>
      <c r="B453" s="458" t="s">
        <v>131</v>
      </c>
      <c r="C453" s="110"/>
      <c r="D453" s="110"/>
      <c r="E453" s="110"/>
      <c r="F453" s="214">
        <f t="shared" si="285"/>
        <v>0</v>
      </c>
    </row>
    <row r="454" spans="1:6">
      <c r="A454" s="464"/>
      <c r="B454" s="458" t="s">
        <v>413</v>
      </c>
      <c r="C454" s="110"/>
      <c r="D454" s="110"/>
      <c r="E454" s="110"/>
      <c r="F454" s="214">
        <f t="shared" si="285"/>
        <v>0</v>
      </c>
    </row>
    <row r="455" spans="1:6" ht="17.25" thickBot="1">
      <c r="A455" s="464"/>
      <c r="B455" s="458" t="s">
        <v>132</v>
      </c>
      <c r="C455" s="110"/>
      <c r="D455" s="110"/>
      <c r="E455" s="110"/>
      <c r="F455" s="214">
        <f t="shared" si="285"/>
        <v>0</v>
      </c>
    </row>
    <row r="456" spans="1:6" ht="17.25" thickBot="1">
      <c r="A456" s="465"/>
      <c r="B456" s="459" t="s">
        <v>414</v>
      </c>
      <c r="C456" s="460">
        <f t="shared" ref="C456:E456" si="330">C449+C450</f>
        <v>0</v>
      </c>
      <c r="D456" s="460">
        <f t="shared" si="330"/>
        <v>0</v>
      </c>
      <c r="E456" s="460">
        <f t="shared" si="330"/>
        <v>0</v>
      </c>
      <c r="F456" s="214">
        <f t="shared" ref="F456:F519" si="331">C456+D456-E456</f>
        <v>0</v>
      </c>
    </row>
    <row r="457" spans="1:6" ht="16.5" customHeight="1">
      <c r="A457" s="508" t="s">
        <v>444</v>
      </c>
      <c r="B457" s="55" t="s">
        <v>17</v>
      </c>
      <c r="C457" s="214">
        <f t="shared" ref="C457" si="332">C458+C459+C460</f>
        <v>0</v>
      </c>
      <c r="D457" s="214">
        <f t="shared" ref="D457" si="333">D458+D459+D460</f>
        <v>0</v>
      </c>
      <c r="E457" s="214">
        <f t="shared" ref="E457" si="334">E458+E459+E460</f>
        <v>0</v>
      </c>
      <c r="F457" s="214">
        <f t="shared" si="331"/>
        <v>0</v>
      </c>
    </row>
    <row r="458" spans="1:6">
      <c r="A458" s="52"/>
      <c r="B458" s="458" t="s">
        <v>76</v>
      </c>
      <c r="C458" s="110"/>
      <c r="D458" s="110"/>
      <c r="E458" s="110"/>
      <c r="F458" s="214">
        <f t="shared" si="331"/>
        <v>0</v>
      </c>
    </row>
    <row r="459" spans="1:6">
      <c r="A459" s="52"/>
      <c r="B459" s="458" t="s">
        <v>77</v>
      </c>
      <c r="C459" s="110"/>
      <c r="D459" s="110"/>
      <c r="E459" s="110"/>
      <c r="F459" s="214">
        <f t="shared" si="331"/>
        <v>0</v>
      </c>
    </row>
    <row r="460" spans="1:6" ht="20.100000000000001" customHeight="1">
      <c r="A460" s="52"/>
      <c r="B460" s="458" t="s">
        <v>203</v>
      </c>
      <c r="C460" s="110"/>
      <c r="D460" s="110"/>
      <c r="E460" s="110"/>
      <c r="F460" s="214">
        <f t="shared" si="331"/>
        <v>0</v>
      </c>
    </row>
    <row r="461" spans="1:6">
      <c r="A461" s="52"/>
      <c r="B461" s="55" t="s">
        <v>408</v>
      </c>
      <c r="C461" s="214">
        <f t="shared" ref="C461" si="335">C462+C463</f>
        <v>0</v>
      </c>
      <c r="D461" s="214">
        <f t="shared" ref="D461" si="336">D462+D463</f>
        <v>0</v>
      </c>
      <c r="E461" s="214">
        <f t="shared" ref="E461" si="337">E462+E463</f>
        <v>0</v>
      </c>
      <c r="F461" s="214">
        <f t="shared" si="331"/>
        <v>0</v>
      </c>
    </row>
    <row r="462" spans="1:6">
      <c r="A462" s="52"/>
      <c r="B462" s="458" t="s">
        <v>409</v>
      </c>
      <c r="C462" s="184"/>
      <c r="D462" s="184"/>
      <c r="E462" s="184"/>
      <c r="F462" s="214">
        <f t="shared" si="331"/>
        <v>0</v>
      </c>
    </row>
    <row r="463" spans="1:6">
      <c r="A463" s="52"/>
      <c r="B463" s="458" t="s">
        <v>410</v>
      </c>
      <c r="C463" s="184"/>
      <c r="D463" s="184"/>
      <c r="E463" s="184"/>
      <c r="F463" s="214">
        <f t="shared" si="331"/>
        <v>0</v>
      </c>
    </row>
    <row r="464" spans="1:6">
      <c r="A464" s="52"/>
      <c r="B464" s="55" t="s">
        <v>411</v>
      </c>
      <c r="C464" s="194">
        <f t="shared" ref="C464:E464" si="338">C457+C461</f>
        <v>0</v>
      </c>
      <c r="D464" s="194">
        <f t="shared" si="338"/>
        <v>0</v>
      </c>
      <c r="E464" s="194">
        <f t="shared" si="338"/>
        <v>0</v>
      </c>
      <c r="F464" s="214">
        <f t="shared" si="331"/>
        <v>0</v>
      </c>
    </row>
    <row r="465" spans="1:6">
      <c r="A465" s="52"/>
      <c r="B465" s="55" t="s">
        <v>412</v>
      </c>
      <c r="C465" s="194">
        <f t="shared" ref="C465" si="339">C466+C467+C468+C469+C470</f>
        <v>0</v>
      </c>
      <c r="D465" s="194">
        <f t="shared" ref="D465" si="340">D466+D467+D468+D469+D470</f>
        <v>0</v>
      </c>
      <c r="E465" s="194">
        <f t="shared" ref="E465" si="341">E466+E467+E468+E469+E470</f>
        <v>0</v>
      </c>
      <c r="F465" s="214">
        <f t="shared" si="331"/>
        <v>0</v>
      </c>
    </row>
    <row r="466" spans="1:6">
      <c r="A466" s="52"/>
      <c r="B466" s="458" t="s">
        <v>129</v>
      </c>
      <c r="C466" s="110"/>
      <c r="D466" s="110"/>
      <c r="E466" s="110"/>
      <c r="F466" s="214">
        <f t="shared" si="331"/>
        <v>0</v>
      </c>
    </row>
    <row r="467" spans="1:6">
      <c r="A467" s="52"/>
      <c r="B467" s="458" t="s">
        <v>130</v>
      </c>
      <c r="C467" s="110"/>
      <c r="D467" s="110"/>
      <c r="E467" s="110"/>
      <c r="F467" s="214">
        <f t="shared" si="331"/>
        <v>0</v>
      </c>
    </row>
    <row r="468" spans="1:6">
      <c r="A468" s="52"/>
      <c r="B468" s="458" t="s">
        <v>131</v>
      </c>
      <c r="C468" s="110"/>
      <c r="D468" s="110"/>
      <c r="E468" s="110"/>
      <c r="F468" s="214">
        <f t="shared" si="331"/>
        <v>0</v>
      </c>
    </row>
    <row r="469" spans="1:6">
      <c r="A469" s="52"/>
      <c r="B469" s="458" t="s">
        <v>413</v>
      </c>
      <c r="C469" s="110"/>
      <c r="D469" s="110"/>
      <c r="E469" s="110"/>
      <c r="F469" s="214">
        <f t="shared" si="331"/>
        <v>0</v>
      </c>
    </row>
    <row r="470" spans="1:6" ht="17.25" thickBot="1">
      <c r="A470" s="52"/>
      <c r="B470" s="458" t="s">
        <v>132</v>
      </c>
      <c r="C470" s="110"/>
      <c r="D470" s="110"/>
      <c r="E470" s="110"/>
      <c r="F470" s="214">
        <f t="shared" si="331"/>
        <v>0</v>
      </c>
    </row>
    <row r="471" spans="1:6" ht="17.25" thickBot="1">
      <c r="A471" s="510"/>
      <c r="B471" s="459" t="s">
        <v>414</v>
      </c>
      <c r="C471" s="460">
        <f t="shared" ref="C471:E471" si="342">C464+C465</f>
        <v>0</v>
      </c>
      <c r="D471" s="460">
        <f t="shared" si="342"/>
        <v>0</v>
      </c>
      <c r="E471" s="460">
        <f t="shared" si="342"/>
        <v>0</v>
      </c>
      <c r="F471" s="214">
        <f t="shared" si="331"/>
        <v>0</v>
      </c>
    </row>
    <row r="472" spans="1:6" ht="45">
      <c r="A472" s="463" t="s">
        <v>110</v>
      </c>
      <c r="B472" s="55" t="s">
        <v>17</v>
      </c>
      <c r="C472" s="214">
        <f t="shared" ref="C472" si="343">C473+C474+C475</f>
        <v>0</v>
      </c>
      <c r="D472" s="214">
        <f t="shared" ref="D472" si="344">D473+D474+D475</f>
        <v>0</v>
      </c>
      <c r="E472" s="214">
        <f t="shared" ref="E472" si="345">E473+E474+E475</f>
        <v>0</v>
      </c>
      <c r="F472" s="214">
        <f t="shared" si="331"/>
        <v>0</v>
      </c>
    </row>
    <row r="473" spans="1:6">
      <c r="A473" s="464"/>
      <c r="B473" s="458" t="s">
        <v>76</v>
      </c>
      <c r="C473" s="110"/>
      <c r="D473" s="110"/>
      <c r="E473" s="110"/>
      <c r="F473" s="214">
        <f t="shared" si="331"/>
        <v>0</v>
      </c>
    </row>
    <row r="474" spans="1:6">
      <c r="A474" s="464"/>
      <c r="B474" s="458" t="s">
        <v>77</v>
      </c>
      <c r="C474" s="110"/>
      <c r="D474" s="110"/>
      <c r="E474" s="110"/>
      <c r="F474" s="214">
        <f t="shared" si="331"/>
        <v>0</v>
      </c>
    </row>
    <row r="475" spans="1:6" ht="20.100000000000001" customHeight="1">
      <c r="A475" s="464"/>
      <c r="B475" s="458" t="s">
        <v>203</v>
      </c>
      <c r="C475" s="110"/>
      <c r="D475" s="110"/>
      <c r="E475" s="110"/>
      <c r="F475" s="214">
        <f t="shared" si="331"/>
        <v>0</v>
      </c>
    </row>
    <row r="476" spans="1:6">
      <c r="A476" s="464"/>
      <c r="B476" s="55" t="s">
        <v>408</v>
      </c>
      <c r="C476" s="214">
        <f t="shared" ref="C476" si="346">C477+C478</f>
        <v>0</v>
      </c>
      <c r="D476" s="214">
        <f t="shared" ref="D476" si="347">D477+D478</f>
        <v>0</v>
      </c>
      <c r="E476" s="214">
        <f t="shared" ref="E476" si="348">E477+E478</f>
        <v>0</v>
      </c>
      <c r="F476" s="214">
        <f t="shared" si="331"/>
        <v>0</v>
      </c>
    </row>
    <row r="477" spans="1:6">
      <c r="A477" s="464"/>
      <c r="B477" s="458" t="s">
        <v>409</v>
      </c>
      <c r="C477" s="184"/>
      <c r="D477" s="184"/>
      <c r="E477" s="184"/>
      <c r="F477" s="214">
        <f t="shared" si="331"/>
        <v>0</v>
      </c>
    </row>
    <row r="478" spans="1:6">
      <c r="A478" s="464"/>
      <c r="B478" s="458" t="s">
        <v>410</v>
      </c>
      <c r="C478" s="184"/>
      <c r="D478" s="184"/>
      <c r="E478" s="184"/>
      <c r="F478" s="214">
        <f t="shared" si="331"/>
        <v>0</v>
      </c>
    </row>
    <row r="479" spans="1:6">
      <c r="A479" s="464"/>
      <c r="B479" s="55" t="s">
        <v>411</v>
      </c>
      <c r="C479" s="194">
        <f t="shared" ref="C479:E479" si="349">C472+C476</f>
        <v>0</v>
      </c>
      <c r="D479" s="194">
        <f t="shared" si="349"/>
        <v>0</v>
      </c>
      <c r="E479" s="194">
        <f t="shared" si="349"/>
        <v>0</v>
      </c>
      <c r="F479" s="214">
        <f t="shared" si="331"/>
        <v>0</v>
      </c>
    </row>
    <row r="480" spans="1:6">
      <c r="A480" s="464"/>
      <c r="B480" s="55" t="s">
        <v>412</v>
      </c>
      <c r="C480" s="194">
        <f t="shared" ref="C480" si="350">C481+C482+C483+C484+C485</f>
        <v>0</v>
      </c>
      <c r="D480" s="194">
        <f t="shared" ref="D480" si="351">D481+D482+D483+D484+D485</f>
        <v>0</v>
      </c>
      <c r="E480" s="194">
        <f t="shared" ref="E480" si="352">E481+E482+E483+E484+E485</f>
        <v>0</v>
      </c>
      <c r="F480" s="214">
        <f t="shared" si="331"/>
        <v>0</v>
      </c>
    </row>
    <row r="481" spans="1:6">
      <c r="A481" s="464"/>
      <c r="B481" s="458" t="s">
        <v>129</v>
      </c>
      <c r="C481" s="110"/>
      <c r="D481" s="110"/>
      <c r="E481" s="110"/>
      <c r="F481" s="214">
        <f t="shared" si="331"/>
        <v>0</v>
      </c>
    </row>
    <row r="482" spans="1:6">
      <c r="A482" s="464"/>
      <c r="B482" s="458" t="s">
        <v>130</v>
      </c>
      <c r="C482" s="110"/>
      <c r="D482" s="110"/>
      <c r="E482" s="110"/>
      <c r="F482" s="214">
        <f t="shared" si="331"/>
        <v>0</v>
      </c>
    </row>
    <row r="483" spans="1:6">
      <c r="A483" s="464"/>
      <c r="B483" s="458" t="s">
        <v>131</v>
      </c>
      <c r="C483" s="110"/>
      <c r="D483" s="110"/>
      <c r="E483" s="110"/>
      <c r="F483" s="214">
        <f t="shared" si="331"/>
        <v>0</v>
      </c>
    </row>
    <row r="484" spans="1:6">
      <c r="A484" s="464"/>
      <c r="B484" s="458" t="s">
        <v>413</v>
      </c>
      <c r="C484" s="110"/>
      <c r="D484" s="110"/>
      <c r="E484" s="110"/>
      <c r="F484" s="214">
        <f t="shared" si="331"/>
        <v>0</v>
      </c>
    </row>
    <row r="485" spans="1:6" ht="17.25" thickBot="1">
      <c r="A485" s="464"/>
      <c r="B485" s="458" t="s">
        <v>132</v>
      </c>
      <c r="C485" s="110"/>
      <c r="D485" s="110"/>
      <c r="E485" s="110"/>
      <c r="F485" s="214">
        <f t="shared" si="331"/>
        <v>0</v>
      </c>
    </row>
    <row r="486" spans="1:6" ht="17.25" thickBot="1">
      <c r="A486" s="465"/>
      <c r="B486" s="459" t="s">
        <v>414</v>
      </c>
      <c r="C486" s="460">
        <f t="shared" ref="C486:E486" si="353">C479+C480</f>
        <v>0</v>
      </c>
      <c r="D486" s="460">
        <f t="shared" si="353"/>
        <v>0</v>
      </c>
      <c r="E486" s="460">
        <f t="shared" si="353"/>
        <v>0</v>
      </c>
      <c r="F486" s="214">
        <f t="shared" si="331"/>
        <v>0</v>
      </c>
    </row>
    <row r="487" spans="1:6">
      <c r="A487" s="668" t="s">
        <v>445</v>
      </c>
      <c r="B487" s="55" t="s">
        <v>17</v>
      </c>
      <c r="C487" s="214">
        <f t="shared" ref="C487" si="354">C488+C489+C490</f>
        <v>0</v>
      </c>
      <c r="D487" s="214">
        <f t="shared" ref="D487" si="355">D488+D489+D490</f>
        <v>0</v>
      </c>
      <c r="E487" s="214">
        <f t="shared" ref="E487" si="356">E488+E489+E490</f>
        <v>0</v>
      </c>
      <c r="F487" s="214">
        <f t="shared" si="331"/>
        <v>0</v>
      </c>
    </row>
    <row r="488" spans="1:6">
      <c r="A488" s="668"/>
      <c r="B488" s="458" t="s">
        <v>76</v>
      </c>
      <c r="C488" s="110"/>
      <c r="D488" s="110"/>
      <c r="E488" s="110"/>
      <c r="F488" s="214">
        <f t="shared" si="331"/>
        <v>0</v>
      </c>
    </row>
    <row r="489" spans="1:6">
      <c r="A489" s="668"/>
      <c r="B489" s="458" t="s">
        <v>77</v>
      </c>
      <c r="C489" s="110"/>
      <c r="D489" s="110"/>
      <c r="E489" s="110"/>
      <c r="F489" s="214">
        <f t="shared" si="331"/>
        <v>0</v>
      </c>
    </row>
    <row r="490" spans="1:6" ht="20.100000000000001" customHeight="1">
      <c r="A490" s="668"/>
      <c r="B490" s="458" t="s">
        <v>203</v>
      </c>
      <c r="C490" s="110"/>
      <c r="D490" s="110"/>
      <c r="E490" s="110"/>
      <c r="F490" s="214">
        <f t="shared" si="331"/>
        <v>0</v>
      </c>
    </row>
    <row r="491" spans="1:6">
      <c r="A491" s="668"/>
      <c r="B491" s="55" t="s">
        <v>408</v>
      </c>
      <c r="C491" s="214">
        <f t="shared" ref="C491" si="357">C492+C493</f>
        <v>0</v>
      </c>
      <c r="D491" s="214">
        <f t="shared" ref="D491" si="358">D492+D493</f>
        <v>0</v>
      </c>
      <c r="E491" s="214">
        <f t="shared" ref="E491" si="359">E492+E493</f>
        <v>0</v>
      </c>
      <c r="F491" s="214">
        <f t="shared" si="331"/>
        <v>0</v>
      </c>
    </row>
    <row r="492" spans="1:6">
      <c r="A492" s="668"/>
      <c r="B492" s="458" t="s">
        <v>409</v>
      </c>
      <c r="C492" s="184"/>
      <c r="D492" s="184"/>
      <c r="E492" s="184"/>
      <c r="F492" s="214">
        <f t="shared" si="331"/>
        <v>0</v>
      </c>
    </row>
    <row r="493" spans="1:6">
      <c r="A493" s="668"/>
      <c r="B493" s="458" t="s">
        <v>410</v>
      </c>
      <c r="C493" s="184"/>
      <c r="D493" s="184"/>
      <c r="E493" s="184"/>
      <c r="F493" s="214">
        <f t="shared" si="331"/>
        <v>0</v>
      </c>
    </row>
    <row r="494" spans="1:6">
      <c r="A494" s="668"/>
      <c r="B494" s="55" t="s">
        <v>411</v>
      </c>
      <c r="C494" s="194">
        <f t="shared" ref="C494:E494" si="360">C487+C491</f>
        <v>0</v>
      </c>
      <c r="D494" s="194">
        <f t="shared" si="360"/>
        <v>0</v>
      </c>
      <c r="E494" s="194">
        <f t="shared" si="360"/>
        <v>0</v>
      </c>
      <c r="F494" s="214">
        <f t="shared" si="331"/>
        <v>0</v>
      </c>
    </row>
    <row r="495" spans="1:6">
      <c r="A495" s="668"/>
      <c r="B495" s="55" t="s">
        <v>412</v>
      </c>
      <c r="C495" s="194">
        <f t="shared" ref="C495" si="361">C496+C497+C498+C499+C500</f>
        <v>0</v>
      </c>
      <c r="D495" s="194">
        <f t="shared" ref="D495" si="362">D496+D497+D498+D499+D500</f>
        <v>0</v>
      </c>
      <c r="E495" s="194">
        <f t="shared" ref="E495" si="363">E496+E497+E498+E499+E500</f>
        <v>0</v>
      </c>
      <c r="F495" s="214">
        <f t="shared" si="331"/>
        <v>0</v>
      </c>
    </row>
    <row r="496" spans="1:6">
      <c r="A496" s="668"/>
      <c r="B496" s="458" t="s">
        <v>129</v>
      </c>
      <c r="C496" s="110"/>
      <c r="D496" s="110"/>
      <c r="E496" s="110"/>
      <c r="F496" s="214">
        <f t="shared" si="331"/>
        <v>0</v>
      </c>
    </row>
    <row r="497" spans="1:6">
      <c r="A497" s="668"/>
      <c r="B497" s="458" t="s">
        <v>130</v>
      </c>
      <c r="C497" s="110"/>
      <c r="D497" s="110"/>
      <c r="E497" s="110"/>
      <c r="F497" s="214">
        <f t="shared" si="331"/>
        <v>0</v>
      </c>
    </row>
    <row r="498" spans="1:6">
      <c r="A498" s="668"/>
      <c r="B498" s="458" t="s">
        <v>131</v>
      </c>
      <c r="C498" s="110"/>
      <c r="D498" s="110"/>
      <c r="E498" s="110"/>
      <c r="F498" s="214">
        <f t="shared" si="331"/>
        <v>0</v>
      </c>
    </row>
    <row r="499" spans="1:6">
      <c r="A499" s="668"/>
      <c r="B499" s="458" t="s">
        <v>413</v>
      </c>
      <c r="C499" s="110"/>
      <c r="D499" s="110"/>
      <c r="E499" s="110"/>
      <c r="F499" s="214">
        <f t="shared" si="331"/>
        <v>0</v>
      </c>
    </row>
    <row r="500" spans="1:6" ht="17.25" thickBot="1">
      <c r="A500" s="668"/>
      <c r="B500" s="458" t="s">
        <v>132</v>
      </c>
      <c r="C500" s="110"/>
      <c r="D500" s="110"/>
      <c r="E500" s="110"/>
      <c r="F500" s="214">
        <f t="shared" si="331"/>
        <v>0</v>
      </c>
    </row>
    <row r="501" spans="1:6" ht="17.25" thickBot="1">
      <c r="A501" s="668"/>
      <c r="B501" s="459" t="s">
        <v>414</v>
      </c>
      <c r="C501" s="460">
        <f t="shared" ref="C501:E501" si="364">C494+C495</f>
        <v>0</v>
      </c>
      <c r="D501" s="460">
        <f t="shared" si="364"/>
        <v>0</v>
      </c>
      <c r="E501" s="460">
        <f t="shared" si="364"/>
        <v>0</v>
      </c>
      <c r="F501" s="214">
        <f t="shared" si="331"/>
        <v>0</v>
      </c>
    </row>
    <row r="502" spans="1:6">
      <c r="A502" s="668" t="s">
        <v>446</v>
      </c>
      <c r="B502" s="55" t="s">
        <v>17</v>
      </c>
      <c r="C502" s="214">
        <f t="shared" ref="C502" si="365">C503+C504+C505</f>
        <v>0</v>
      </c>
      <c r="D502" s="214">
        <f t="shared" ref="D502" si="366">D503+D504+D505</f>
        <v>0</v>
      </c>
      <c r="E502" s="214">
        <f t="shared" ref="E502" si="367">E503+E504+E505</f>
        <v>0</v>
      </c>
      <c r="F502" s="214">
        <f t="shared" si="331"/>
        <v>0</v>
      </c>
    </row>
    <row r="503" spans="1:6">
      <c r="A503" s="668"/>
      <c r="B503" s="458" t="s">
        <v>76</v>
      </c>
      <c r="C503" s="110"/>
      <c r="D503" s="110"/>
      <c r="E503" s="110"/>
      <c r="F503" s="214">
        <f t="shared" si="331"/>
        <v>0</v>
      </c>
    </row>
    <row r="504" spans="1:6">
      <c r="A504" s="668"/>
      <c r="B504" s="458" t="s">
        <v>77</v>
      </c>
      <c r="C504" s="110"/>
      <c r="D504" s="110"/>
      <c r="E504" s="110"/>
      <c r="F504" s="214">
        <f t="shared" si="331"/>
        <v>0</v>
      </c>
    </row>
    <row r="505" spans="1:6" ht="20.100000000000001" customHeight="1">
      <c r="A505" s="668"/>
      <c r="B505" s="458" t="s">
        <v>203</v>
      </c>
      <c r="C505" s="110"/>
      <c r="D505" s="110"/>
      <c r="E505" s="110"/>
      <c r="F505" s="214">
        <f t="shared" si="331"/>
        <v>0</v>
      </c>
    </row>
    <row r="506" spans="1:6">
      <c r="A506" s="668"/>
      <c r="B506" s="55" t="s">
        <v>408</v>
      </c>
      <c r="C506" s="214">
        <f t="shared" ref="C506" si="368">C507+C508</f>
        <v>0</v>
      </c>
      <c r="D506" s="214">
        <f t="shared" ref="D506" si="369">D507+D508</f>
        <v>0</v>
      </c>
      <c r="E506" s="214">
        <f t="shared" ref="E506" si="370">E507+E508</f>
        <v>0</v>
      </c>
      <c r="F506" s="214">
        <f t="shared" si="331"/>
        <v>0</v>
      </c>
    </row>
    <row r="507" spans="1:6">
      <c r="A507" s="668"/>
      <c r="B507" s="458" t="s">
        <v>409</v>
      </c>
      <c r="C507" s="184"/>
      <c r="D507" s="184"/>
      <c r="E507" s="184"/>
      <c r="F507" s="214">
        <f t="shared" si="331"/>
        <v>0</v>
      </c>
    </row>
    <row r="508" spans="1:6">
      <c r="A508" s="668"/>
      <c r="B508" s="458" t="s">
        <v>410</v>
      </c>
      <c r="C508" s="184"/>
      <c r="D508" s="184"/>
      <c r="E508" s="184"/>
      <c r="F508" s="214">
        <f t="shared" si="331"/>
        <v>0</v>
      </c>
    </row>
    <row r="509" spans="1:6">
      <c r="A509" s="668"/>
      <c r="B509" s="55" t="s">
        <v>411</v>
      </c>
      <c r="C509" s="194">
        <f t="shared" ref="C509:E509" si="371">C502+C506</f>
        <v>0</v>
      </c>
      <c r="D509" s="194">
        <f t="shared" si="371"/>
        <v>0</v>
      </c>
      <c r="E509" s="194">
        <f t="shared" si="371"/>
        <v>0</v>
      </c>
      <c r="F509" s="214">
        <f t="shared" si="331"/>
        <v>0</v>
      </c>
    </row>
    <row r="510" spans="1:6">
      <c r="A510" s="668"/>
      <c r="B510" s="55" t="s">
        <v>412</v>
      </c>
      <c r="C510" s="194">
        <f t="shared" ref="C510" si="372">C511+C512+C513+C514+C515</f>
        <v>0</v>
      </c>
      <c r="D510" s="194">
        <f t="shared" ref="D510" si="373">D511+D512+D513+D514+D515</f>
        <v>0</v>
      </c>
      <c r="E510" s="194">
        <f t="shared" ref="E510" si="374">E511+E512+E513+E514+E515</f>
        <v>0</v>
      </c>
      <c r="F510" s="214">
        <f t="shared" si="331"/>
        <v>0</v>
      </c>
    </row>
    <row r="511" spans="1:6">
      <c r="A511" s="668"/>
      <c r="B511" s="458" t="s">
        <v>129</v>
      </c>
      <c r="C511" s="110"/>
      <c r="D511" s="110"/>
      <c r="E511" s="110"/>
      <c r="F511" s="214">
        <f t="shared" si="331"/>
        <v>0</v>
      </c>
    </row>
    <row r="512" spans="1:6">
      <c r="A512" s="668"/>
      <c r="B512" s="458" t="s">
        <v>130</v>
      </c>
      <c r="C512" s="110"/>
      <c r="D512" s="110"/>
      <c r="E512" s="110"/>
      <c r="F512" s="214">
        <f t="shared" si="331"/>
        <v>0</v>
      </c>
    </row>
    <row r="513" spans="1:6">
      <c r="A513" s="668"/>
      <c r="B513" s="458" t="s">
        <v>131</v>
      </c>
      <c r="C513" s="110"/>
      <c r="D513" s="110"/>
      <c r="E513" s="110"/>
      <c r="F513" s="214">
        <f t="shared" si="331"/>
        <v>0</v>
      </c>
    </row>
    <row r="514" spans="1:6">
      <c r="A514" s="668"/>
      <c r="B514" s="458" t="s">
        <v>413</v>
      </c>
      <c r="C514" s="110"/>
      <c r="D514" s="110"/>
      <c r="E514" s="110"/>
      <c r="F514" s="214">
        <f t="shared" si="331"/>
        <v>0</v>
      </c>
    </row>
    <row r="515" spans="1:6" ht="17.25" thickBot="1">
      <c r="A515" s="668"/>
      <c r="B515" s="458" t="s">
        <v>132</v>
      </c>
      <c r="C515" s="110"/>
      <c r="D515" s="110"/>
      <c r="E515" s="110"/>
      <c r="F515" s="214">
        <f t="shared" si="331"/>
        <v>0</v>
      </c>
    </row>
    <row r="516" spans="1:6" ht="17.25" thickBot="1">
      <c r="A516" s="668"/>
      <c r="B516" s="459" t="s">
        <v>414</v>
      </c>
      <c r="C516" s="460">
        <f t="shared" ref="C516:E516" si="375">C509+C510</f>
        <v>0</v>
      </c>
      <c r="D516" s="460">
        <f t="shared" si="375"/>
        <v>0</v>
      </c>
      <c r="E516" s="460">
        <f t="shared" si="375"/>
        <v>0</v>
      </c>
      <c r="F516" s="214">
        <f t="shared" si="331"/>
        <v>0</v>
      </c>
    </row>
    <row r="517" spans="1:6">
      <c r="A517" s="668" t="s">
        <v>447</v>
      </c>
      <c r="B517" s="55" t="s">
        <v>17</v>
      </c>
      <c r="C517" s="214">
        <f t="shared" ref="C517" si="376">C518+C519+C520</f>
        <v>0</v>
      </c>
      <c r="D517" s="214">
        <f t="shared" ref="D517" si="377">D518+D519+D520</f>
        <v>0</v>
      </c>
      <c r="E517" s="214">
        <f t="shared" ref="E517" si="378">E518+E519+E520</f>
        <v>0</v>
      </c>
      <c r="F517" s="214">
        <f t="shared" si="331"/>
        <v>0</v>
      </c>
    </row>
    <row r="518" spans="1:6">
      <c r="A518" s="668"/>
      <c r="B518" s="458" t="s">
        <v>76</v>
      </c>
      <c r="C518" s="110"/>
      <c r="D518" s="110"/>
      <c r="E518" s="110"/>
      <c r="F518" s="214">
        <f t="shared" si="331"/>
        <v>0</v>
      </c>
    </row>
    <row r="519" spans="1:6">
      <c r="A519" s="668"/>
      <c r="B519" s="458" t="s">
        <v>77</v>
      </c>
      <c r="C519" s="110"/>
      <c r="D519" s="110"/>
      <c r="E519" s="110"/>
      <c r="F519" s="214">
        <f t="shared" si="331"/>
        <v>0</v>
      </c>
    </row>
    <row r="520" spans="1:6" ht="20.100000000000001" customHeight="1">
      <c r="A520" s="668"/>
      <c r="B520" s="458" t="s">
        <v>203</v>
      </c>
      <c r="C520" s="110"/>
      <c r="D520" s="110"/>
      <c r="E520" s="110"/>
      <c r="F520" s="214">
        <f t="shared" ref="F520:F546" si="379">C520+D520-E520</f>
        <v>0</v>
      </c>
    </row>
    <row r="521" spans="1:6">
      <c r="A521" s="668"/>
      <c r="B521" s="55" t="s">
        <v>408</v>
      </c>
      <c r="C521" s="214">
        <f t="shared" ref="C521" si="380">C522+C523</f>
        <v>0</v>
      </c>
      <c r="D521" s="214">
        <f t="shared" ref="D521" si="381">D522+D523</f>
        <v>0</v>
      </c>
      <c r="E521" s="214">
        <f t="shared" ref="E521" si="382">E522+E523</f>
        <v>0</v>
      </c>
      <c r="F521" s="214">
        <f t="shared" si="379"/>
        <v>0</v>
      </c>
    </row>
    <row r="522" spans="1:6">
      <c r="A522" s="668"/>
      <c r="B522" s="458" t="s">
        <v>409</v>
      </c>
      <c r="C522" s="184"/>
      <c r="D522" s="184"/>
      <c r="E522" s="184"/>
      <c r="F522" s="214">
        <f t="shared" si="379"/>
        <v>0</v>
      </c>
    </row>
    <row r="523" spans="1:6">
      <c r="A523" s="668"/>
      <c r="B523" s="458" t="s">
        <v>410</v>
      </c>
      <c r="C523" s="184"/>
      <c r="D523" s="184"/>
      <c r="E523" s="184"/>
      <c r="F523" s="214">
        <f t="shared" si="379"/>
        <v>0</v>
      </c>
    </row>
    <row r="524" spans="1:6">
      <c r="A524" s="668"/>
      <c r="B524" s="55" t="s">
        <v>411</v>
      </c>
      <c r="C524" s="194">
        <f t="shared" ref="C524:E524" si="383">C517+C521</f>
        <v>0</v>
      </c>
      <c r="D524" s="194">
        <f t="shared" si="383"/>
        <v>0</v>
      </c>
      <c r="E524" s="194">
        <f t="shared" si="383"/>
        <v>0</v>
      </c>
      <c r="F524" s="214">
        <f t="shared" si="379"/>
        <v>0</v>
      </c>
    </row>
    <row r="525" spans="1:6">
      <c r="A525" s="668"/>
      <c r="B525" s="55" t="s">
        <v>412</v>
      </c>
      <c r="C525" s="194">
        <f t="shared" ref="C525" si="384">C526+C527+C528+C529+C530</f>
        <v>0</v>
      </c>
      <c r="D525" s="194">
        <f t="shared" ref="D525" si="385">D526+D527+D528+D529+D530</f>
        <v>0</v>
      </c>
      <c r="E525" s="194">
        <f t="shared" ref="E525" si="386">E526+E527+E528+E529+E530</f>
        <v>0</v>
      </c>
      <c r="F525" s="214">
        <f t="shared" si="379"/>
        <v>0</v>
      </c>
    </row>
    <row r="526" spans="1:6">
      <c r="A526" s="668"/>
      <c r="B526" s="458" t="s">
        <v>129</v>
      </c>
      <c r="C526" s="110"/>
      <c r="D526" s="110"/>
      <c r="E526" s="110"/>
      <c r="F526" s="214">
        <f t="shared" si="379"/>
        <v>0</v>
      </c>
    </row>
    <row r="527" spans="1:6">
      <c r="A527" s="668"/>
      <c r="B527" s="458" t="s">
        <v>130</v>
      </c>
      <c r="C527" s="110"/>
      <c r="D527" s="110"/>
      <c r="E527" s="110"/>
      <c r="F527" s="214">
        <f t="shared" si="379"/>
        <v>0</v>
      </c>
    </row>
    <row r="528" spans="1:6">
      <c r="A528" s="668"/>
      <c r="B528" s="458" t="s">
        <v>131</v>
      </c>
      <c r="C528" s="110"/>
      <c r="D528" s="110"/>
      <c r="E528" s="110"/>
      <c r="F528" s="214">
        <f t="shared" si="379"/>
        <v>0</v>
      </c>
    </row>
    <row r="529" spans="1:6">
      <c r="A529" s="668"/>
      <c r="B529" s="458" t="s">
        <v>413</v>
      </c>
      <c r="C529" s="110"/>
      <c r="D529" s="110"/>
      <c r="E529" s="110"/>
      <c r="F529" s="214">
        <f t="shared" si="379"/>
        <v>0</v>
      </c>
    </row>
    <row r="530" spans="1:6" ht="17.25" thickBot="1">
      <c r="A530" s="668"/>
      <c r="B530" s="458" t="s">
        <v>132</v>
      </c>
      <c r="C530" s="110"/>
      <c r="D530" s="110"/>
      <c r="E530" s="110"/>
      <c r="F530" s="214">
        <f t="shared" si="379"/>
        <v>0</v>
      </c>
    </row>
    <row r="531" spans="1:6" ht="17.25" thickBot="1">
      <c r="A531" s="668"/>
      <c r="B531" s="459" t="s">
        <v>414</v>
      </c>
      <c r="C531" s="460">
        <f t="shared" ref="C531:E531" si="387">C524+C525</f>
        <v>0</v>
      </c>
      <c r="D531" s="460">
        <f t="shared" si="387"/>
        <v>0</v>
      </c>
      <c r="E531" s="460">
        <f t="shared" si="387"/>
        <v>0</v>
      </c>
      <c r="F531" s="214">
        <f t="shared" si="379"/>
        <v>0</v>
      </c>
    </row>
    <row r="532" spans="1:6">
      <c r="A532" s="668" t="s">
        <v>448</v>
      </c>
      <c r="B532" s="55" t="s">
        <v>17</v>
      </c>
      <c r="C532" s="214">
        <f t="shared" ref="C532" si="388">C533+C534+C535</f>
        <v>0</v>
      </c>
      <c r="D532" s="214">
        <f t="shared" ref="D532" si="389">D533+D534+D535</f>
        <v>0</v>
      </c>
      <c r="E532" s="214">
        <f t="shared" ref="E532" si="390">E533+E534+E535</f>
        <v>0</v>
      </c>
      <c r="F532" s="214">
        <f t="shared" si="379"/>
        <v>0</v>
      </c>
    </row>
    <row r="533" spans="1:6">
      <c r="A533" s="668"/>
      <c r="B533" s="458" t="s">
        <v>76</v>
      </c>
      <c r="C533" s="110"/>
      <c r="D533" s="110"/>
      <c r="E533" s="110"/>
      <c r="F533" s="214">
        <f t="shared" si="379"/>
        <v>0</v>
      </c>
    </row>
    <row r="534" spans="1:6">
      <c r="A534" s="668"/>
      <c r="B534" s="458" t="s">
        <v>77</v>
      </c>
      <c r="C534" s="110"/>
      <c r="D534" s="110"/>
      <c r="E534" s="110"/>
      <c r="F534" s="214">
        <f t="shared" si="379"/>
        <v>0</v>
      </c>
    </row>
    <row r="535" spans="1:6" ht="20.100000000000001" customHeight="1">
      <c r="A535" s="668"/>
      <c r="B535" s="458" t="s">
        <v>203</v>
      </c>
      <c r="C535" s="110"/>
      <c r="D535" s="110"/>
      <c r="E535" s="110"/>
      <c r="F535" s="214">
        <f t="shared" si="379"/>
        <v>0</v>
      </c>
    </row>
    <row r="536" spans="1:6">
      <c r="A536" s="668"/>
      <c r="B536" s="55" t="s">
        <v>408</v>
      </c>
      <c r="C536" s="214">
        <f t="shared" ref="C536" si="391">C537+C538</f>
        <v>0</v>
      </c>
      <c r="D536" s="214">
        <f t="shared" ref="D536" si="392">D537+D538</f>
        <v>0</v>
      </c>
      <c r="E536" s="214">
        <f t="shared" ref="E536" si="393">E537+E538</f>
        <v>0</v>
      </c>
      <c r="F536" s="214">
        <f t="shared" si="379"/>
        <v>0</v>
      </c>
    </row>
    <row r="537" spans="1:6">
      <c r="A537" s="668"/>
      <c r="B537" s="458" t="s">
        <v>409</v>
      </c>
      <c r="C537" s="184"/>
      <c r="D537" s="184"/>
      <c r="E537" s="184"/>
      <c r="F537" s="214">
        <f t="shared" si="379"/>
        <v>0</v>
      </c>
    </row>
    <row r="538" spans="1:6">
      <c r="A538" s="668"/>
      <c r="B538" s="458" t="s">
        <v>410</v>
      </c>
      <c r="C538" s="184"/>
      <c r="D538" s="184"/>
      <c r="E538" s="184"/>
      <c r="F538" s="214">
        <f t="shared" si="379"/>
        <v>0</v>
      </c>
    </row>
    <row r="539" spans="1:6">
      <c r="A539" s="668"/>
      <c r="B539" s="55" t="s">
        <v>411</v>
      </c>
      <c r="C539" s="194">
        <f t="shared" ref="C539:E539" si="394">C532+C536</f>
        <v>0</v>
      </c>
      <c r="D539" s="194">
        <f t="shared" si="394"/>
        <v>0</v>
      </c>
      <c r="E539" s="194">
        <f t="shared" si="394"/>
        <v>0</v>
      </c>
      <c r="F539" s="214">
        <f t="shared" si="379"/>
        <v>0</v>
      </c>
    </row>
    <row r="540" spans="1:6">
      <c r="A540" s="668"/>
      <c r="B540" s="55" t="s">
        <v>412</v>
      </c>
      <c r="C540" s="194">
        <f t="shared" ref="C540" si="395">C541+C542+C543+C544+C545</f>
        <v>0</v>
      </c>
      <c r="D540" s="194">
        <f t="shared" ref="D540" si="396">D541+D542+D543+D544+D545</f>
        <v>0</v>
      </c>
      <c r="E540" s="194">
        <f t="shared" ref="E540" si="397">E541+E542+E543+E544+E545</f>
        <v>0</v>
      </c>
      <c r="F540" s="214">
        <f t="shared" si="379"/>
        <v>0</v>
      </c>
    </row>
    <row r="541" spans="1:6">
      <c r="A541" s="668"/>
      <c r="B541" s="458" t="s">
        <v>129</v>
      </c>
      <c r="C541" s="110"/>
      <c r="D541" s="110"/>
      <c r="E541" s="110"/>
      <c r="F541" s="214">
        <f t="shared" si="379"/>
        <v>0</v>
      </c>
    </row>
    <row r="542" spans="1:6">
      <c r="A542" s="668"/>
      <c r="B542" s="458" t="s">
        <v>130</v>
      </c>
      <c r="C542" s="110"/>
      <c r="D542" s="110"/>
      <c r="E542" s="110"/>
      <c r="F542" s="214">
        <f t="shared" si="379"/>
        <v>0</v>
      </c>
    </row>
    <row r="543" spans="1:6">
      <c r="A543" s="668"/>
      <c r="B543" s="458" t="s">
        <v>131</v>
      </c>
      <c r="C543" s="110"/>
      <c r="D543" s="110"/>
      <c r="E543" s="110"/>
      <c r="F543" s="214">
        <f t="shared" si="379"/>
        <v>0</v>
      </c>
    </row>
    <row r="544" spans="1:6">
      <c r="A544" s="668"/>
      <c r="B544" s="458" t="s">
        <v>413</v>
      </c>
      <c r="C544" s="110"/>
      <c r="D544" s="110"/>
      <c r="E544" s="110"/>
      <c r="F544" s="214">
        <f t="shared" si="379"/>
        <v>0</v>
      </c>
    </row>
    <row r="545" spans="1:6" ht="17.25" thickBot="1">
      <c r="A545" s="668"/>
      <c r="B545" s="458" t="s">
        <v>132</v>
      </c>
      <c r="C545" s="110"/>
      <c r="D545" s="110"/>
      <c r="E545" s="110"/>
      <c r="F545" s="214">
        <f t="shared" si="379"/>
        <v>0</v>
      </c>
    </row>
    <row r="546" spans="1:6" ht="17.25" thickBot="1">
      <c r="A546" s="668"/>
      <c r="B546" s="459" t="s">
        <v>414</v>
      </c>
      <c r="C546" s="460">
        <f t="shared" ref="C546:E546" si="398">C539+C540</f>
        <v>0</v>
      </c>
      <c r="D546" s="460">
        <f t="shared" si="398"/>
        <v>0</v>
      </c>
      <c r="E546" s="460">
        <f t="shared" si="398"/>
        <v>0</v>
      </c>
      <c r="F546" s="214">
        <f t="shared" si="379"/>
        <v>0</v>
      </c>
    </row>
    <row r="547" spans="1:6">
      <c r="A547" s="668" t="s">
        <v>79</v>
      </c>
      <c r="B547" s="55" t="s">
        <v>17</v>
      </c>
      <c r="C547" s="194">
        <f>C7+C22+C37+C52+C67+C82+C97+C112+C127+C142+C157+C172+C187+C202+C217+C232+C247+C262+C277+C292+C307+C322+C337+C352+C367+C382+C397+C412+C427+C442+C457+C472+C487+C502+C517+C532</f>
        <v>0</v>
      </c>
      <c r="D547" s="194">
        <f t="shared" ref="D547:F547" si="399">D7+D22+D37+D52+D67+D82+D97+D112+D127+D142+D157+D172+D187+D202+D217+D232+D247+D262+D277+D292+D307+D322+D337+D352+D367+D382+D397+D412+D427+D442+D457+D472+D487+D502+D517+D532</f>
        <v>0</v>
      </c>
      <c r="E547" s="194">
        <f t="shared" si="399"/>
        <v>0</v>
      </c>
      <c r="F547" s="194">
        <f t="shared" si="399"/>
        <v>0</v>
      </c>
    </row>
    <row r="548" spans="1:6">
      <c r="A548" s="668"/>
      <c r="B548" s="466" t="s">
        <v>76</v>
      </c>
      <c r="C548" s="194">
        <f t="shared" ref="C548:F548" si="400">C8+C23+C38+C53+C68+C83+C98+C113+C128+C143+C158+C173+C188+C203+C218+C233+C248+C263+C278+C293+C308+C323+C338+C353+C368+C383+C398+C413+C428+C443+C458+C473+C488+C503+C518+C533</f>
        <v>0</v>
      </c>
      <c r="D548" s="194">
        <f t="shared" si="400"/>
        <v>0</v>
      </c>
      <c r="E548" s="194">
        <f t="shared" si="400"/>
        <v>0</v>
      </c>
      <c r="F548" s="194">
        <f t="shared" si="400"/>
        <v>0</v>
      </c>
    </row>
    <row r="549" spans="1:6">
      <c r="A549" s="668"/>
      <c r="B549" s="466" t="s">
        <v>77</v>
      </c>
      <c r="C549" s="194">
        <f t="shared" ref="C549:F549" si="401">C9+C24+C39+C54+C69+C84+C99+C114+C129+C144+C159+C174+C189+C204+C219+C234+C249+C264+C279+C294+C309+C324+C339+C354+C369+C384+C399+C414+C429+C444+C459+C474+C489+C504+C519+C534</f>
        <v>0</v>
      </c>
      <c r="D549" s="194">
        <f t="shared" si="401"/>
        <v>0</v>
      </c>
      <c r="E549" s="194">
        <f t="shared" si="401"/>
        <v>0</v>
      </c>
      <c r="F549" s="194">
        <f t="shared" si="401"/>
        <v>0</v>
      </c>
    </row>
    <row r="550" spans="1:6" ht="20.100000000000001" customHeight="1">
      <c r="A550" s="668"/>
      <c r="B550" s="458" t="s">
        <v>203</v>
      </c>
      <c r="C550" s="194">
        <f t="shared" ref="C550:F550" si="402">C10+C25+C40+C55+C70+C85+C100+C115+C130+C145+C160+C175+C190+C205+C220+C235+C250+C265+C280+C295+C310+C325+C340+C355+C370+C385+C400+C415+C430+C445+C460+C475+C490+C505+C520+C535</f>
        <v>0</v>
      </c>
      <c r="D550" s="194">
        <f t="shared" si="402"/>
        <v>0</v>
      </c>
      <c r="E550" s="194">
        <f t="shared" si="402"/>
        <v>0</v>
      </c>
      <c r="F550" s="194">
        <f t="shared" si="402"/>
        <v>0</v>
      </c>
    </row>
    <row r="551" spans="1:6">
      <c r="A551" s="668"/>
      <c r="B551" s="55" t="s">
        <v>408</v>
      </c>
      <c r="C551" s="194">
        <f t="shared" ref="C551:F551" si="403">C11+C26+C41+C56+C71+C86+C101+C116+C131+C146+C161+C176+C191+C206+C221+C236+C251+C266+C281+C296+C311+C326+C341+C356+C371+C386+C401+C416+C431+C446+C461+C476+C491+C506+C521+C536</f>
        <v>0</v>
      </c>
      <c r="D551" s="194">
        <f t="shared" si="403"/>
        <v>0</v>
      </c>
      <c r="E551" s="194">
        <f t="shared" si="403"/>
        <v>0</v>
      </c>
      <c r="F551" s="194">
        <f t="shared" si="403"/>
        <v>0</v>
      </c>
    </row>
    <row r="552" spans="1:6">
      <c r="A552" s="668"/>
      <c r="B552" s="466" t="s">
        <v>409</v>
      </c>
      <c r="C552" s="194">
        <f t="shared" ref="C552:F552" si="404">C12+C27+C42+C57+C72+C87+C102+C117+C132+C147+C162+C177+C192+C207+C222+C237+C252+C267+C282+C297+C312+C327+C342+C357+C372+C387+C402+C417+C432+C447+C462+C477+C492+C507+C522+C537</f>
        <v>0</v>
      </c>
      <c r="D552" s="194">
        <f t="shared" si="404"/>
        <v>0</v>
      </c>
      <c r="E552" s="194">
        <f t="shared" si="404"/>
        <v>0</v>
      </c>
      <c r="F552" s="194">
        <f t="shared" si="404"/>
        <v>0</v>
      </c>
    </row>
    <row r="553" spans="1:6">
      <c r="A553" s="668"/>
      <c r="B553" s="466" t="s">
        <v>410</v>
      </c>
      <c r="C553" s="194">
        <f t="shared" ref="C553:F553" si="405">C13+C28+C43+C58+C73+C88+C103+C118+C133+C148+C163+C178+C193+C208+C223+C238+C253+C268+C283+C298+C313+C328+C343+C358+C373+C388+C403+C418+C433+C448+C463+C478+C493+C508+C523+C538</f>
        <v>0</v>
      </c>
      <c r="D553" s="194">
        <f t="shared" si="405"/>
        <v>0</v>
      </c>
      <c r="E553" s="194">
        <f t="shared" si="405"/>
        <v>0</v>
      </c>
      <c r="F553" s="194">
        <f t="shared" si="405"/>
        <v>0</v>
      </c>
    </row>
    <row r="554" spans="1:6">
      <c r="A554" s="668"/>
      <c r="B554" s="55" t="s">
        <v>411</v>
      </c>
      <c r="C554" s="194">
        <f t="shared" ref="C554:F554" si="406">C14+C29+C44+C59+C74+C89+C104+C119+C134+C149+C164+C179+C194+C209+C224+C239+C254+C269+C284+C299+C314+C329+C344+C359+C374+C389+C404+C419+C434+C449+C464+C479+C494+C509+C524+C539</f>
        <v>0</v>
      </c>
      <c r="D554" s="194">
        <f t="shared" si="406"/>
        <v>0</v>
      </c>
      <c r="E554" s="194">
        <f t="shared" si="406"/>
        <v>0</v>
      </c>
      <c r="F554" s="194">
        <f t="shared" si="406"/>
        <v>0</v>
      </c>
    </row>
    <row r="555" spans="1:6">
      <c r="A555" s="668"/>
      <c r="B555" s="55" t="s">
        <v>412</v>
      </c>
      <c r="C555" s="194">
        <f t="shared" ref="C555:F555" si="407">C15+C30+C45+C60+C75+C90+C105+C120+C135+C150+C165+C180+C195+C210+C225+C240+C255+C270+C285+C300+C315+C330+C345+C360+C375+C390+C405+C420+C435+C450+C465+C480+C495+C510+C525+C540</f>
        <v>0</v>
      </c>
      <c r="D555" s="194">
        <f t="shared" si="407"/>
        <v>0</v>
      </c>
      <c r="E555" s="194">
        <f t="shared" si="407"/>
        <v>0</v>
      </c>
      <c r="F555" s="194">
        <f t="shared" si="407"/>
        <v>0</v>
      </c>
    </row>
    <row r="556" spans="1:6">
      <c r="A556" s="669"/>
      <c r="B556" s="466" t="s">
        <v>129</v>
      </c>
      <c r="C556" s="194">
        <f t="shared" ref="C556:F556" si="408">C16+C31+C46+C61+C76+C91+C106+C121+C136+C151+C166+C181+C196+C211+C226+C241+C256+C271+C286+C301+C316+C331+C346+C361+C376+C391+C406+C421+C436+C451+C466+C481+C496+C511+C526+C541</f>
        <v>0</v>
      </c>
      <c r="D556" s="194">
        <f t="shared" si="408"/>
        <v>0</v>
      </c>
      <c r="E556" s="194">
        <f t="shared" si="408"/>
        <v>0</v>
      </c>
      <c r="F556" s="194">
        <f t="shared" si="408"/>
        <v>0</v>
      </c>
    </row>
    <row r="557" spans="1:6">
      <c r="A557" s="669"/>
      <c r="B557" s="466" t="s">
        <v>130</v>
      </c>
      <c r="C557" s="194">
        <f t="shared" ref="C557:F557" si="409">C17+C32+C47+C62+C77+C92+C107+C122+C137+C152+C167+C182+C197+C212+C227+C242+C257+C272+C287+C302+C317+C332+C347+C362+C377+C392+C407+C422+C437+C452+C467+C482+C497+C512+C527+C542</f>
        <v>0</v>
      </c>
      <c r="D557" s="194">
        <f t="shared" si="409"/>
        <v>0</v>
      </c>
      <c r="E557" s="194">
        <f t="shared" si="409"/>
        <v>0</v>
      </c>
      <c r="F557" s="194">
        <f t="shared" si="409"/>
        <v>0</v>
      </c>
    </row>
    <row r="558" spans="1:6">
      <c r="A558" s="669"/>
      <c r="B558" s="466" t="s">
        <v>131</v>
      </c>
      <c r="C558" s="194">
        <f t="shared" ref="C558:F558" si="410">C18+C33+C48+C63+C78+C93+C108+C123+C138+C153+C168+C183+C198+C213+C228+C243+C258+C273+C288+C303+C318+C333+C348+C363+C378+C393+C408+C423+C438+C453+C468+C483+C498+C513+C528+C543</f>
        <v>0</v>
      </c>
      <c r="D558" s="194">
        <f t="shared" si="410"/>
        <v>0</v>
      </c>
      <c r="E558" s="194">
        <f t="shared" si="410"/>
        <v>0</v>
      </c>
      <c r="F558" s="194">
        <f t="shared" si="410"/>
        <v>0</v>
      </c>
    </row>
    <row r="559" spans="1:6">
      <c r="A559" s="669"/>
      <c r="B559" s="466" t="s">
        <v>413</v>
      </c>
      <c r="C559" s="194">
        <f t="shared" ref="C559:F559" si="411">C19+C34+C49+C64+C79+C94+C109+C124+C139+C154+C169+C184+C199+C214+C229+C244+C259+C274+C289+C304+C319+C334+C349+C364+C379+C394+C409+C424+C439+C454+C469+C484+C499+C514+C529+C544</f>
        <v>0</v>
      </c>
      <c r="D559" s="194">
        <f t="shared" si="411"/>
        <v>0</v>
      </c>
      <c r="E559" s="194">
        <f t="shared" si="411"/>
        <v>0</v>
      </c>
      <c r="F559" s="194">
        <f t="shared" si="411"/>
        <v>0</v>
      </c>
    </row>
    <row r="560" spans="1:6">
      <c r="A560" s="669"/>
      <c r="B560" s="466" t="s">
        <v>132</v>
      </c>
      <c r="C560" s="194">
        <f t="shared" ref="C560:F560" si="412">C20+C35+C50+C65+C80+C95+C110+C125+C140+C155+C170+C185+C200+C215+C230+C245+C260+C275+C290+C305+C320+C335+C350+C365+C380+C395+C410+C425+C440+C455+C470+C485+C500+C515+C530+C545</f>
        <v>0</v>
      </c>
      <c r="D560" s="194">
        <f t="shared" si="412"/>
        <v>0</v>
      </c>
      <c r="E560" s="194">
        <f t="shared" si="412"/>
        <v>0</v>
      </c>
      <c r="F560" s="194">
        <f t="shared" si="412"/>
        <v>0</v>
      </c>
    </row>
    <row r="561" spans="1:6" ht="17.25" thickBot="1">
      <c r="A561" s="670"/>
      <c r="B561" s="467" t="s">
        <v>414</v>
      </c>
      <c r="C561" s="194">
        <f t="shared" ref="C561:F561" si="413">C21+C36+C51+C66+C81+C96+C111+C126+C141+C156+C171+C186+C201+C216+C231+C246+C261+C276+C291+C306+C321+C336+C351+C366+C381+C396+C411+C426+C441+C456+C471+C486+C501+C516+C531+C546</f>
        <v>0</v>
      </c>
      <c r="D561" s="194">
        <f t="shared" si="413"/>
        <v>0</v>
      </c>
      <c r="E561" s="194">
        <f t="shared" si="413"/>
        <v>0</v>
      </c>
      <c r="F561" s="194">
        <f t="shared" si="413"/>
        <v>0</v>
      </c>
    </row>
    <row r="562" spans="1:6">
      <c r="A562" s="45"/>
      <c r="D562" s="671" t="s">
        <v>116</v>
      </c>
      <c r="E562" s="671"/>
      <c r="F562" s="671"/>
    </row>
    <row r="563" spans="1:6">
      <c r="A563" s="507" t="s">
        <v>318</v>
      </c>
      <c r="B563" s="468"/>
      <c r="D563" s="509"/>
      <c r="E563" s="509"/>
      <c r="F563" s="509"/>
    </row>
    <row r="564" spans="1:6" ht="22.5" customHeight="1">
      <c r="A564" s="507" t="s">
        <v>449</v>
      </c>
    </row>
  </sheetData>
  <sheetProtection password="9789" sheet="1" objects="1" scenarios="1"/>
  <mergeCells count="21">
    <mergeCell ref="A82:A96"/>
    <mergeCell ref="A97:A111"/>
    <mergeCell ref="A112:A126"/>
    <mergeCell ref="A127:A141"/>
    <mergeCell ref="A142:A156"/>
    <mergeCell ref="A2:E2"/>
    <mergeCell ref="A547:A561"/>
    <mergeCell ref="D562:F562"/>
    <mergeCell ref="A172:A186"/>
    <mergeCell ref="A187:A201"/>
    <mergeCell ref="A487:A501"/>
    <mergeCell ref="A502:A516"/>
    <mergeCell ref="A517:A531"/>
    <mergeCell ref="A532:A546"/>
    <mergeCell ref="A157:A171"/>
    <mergeCell ref="A3:F3"/>
    <mergeCell ref="A7:A21"/>
    <mergeCell ref="A22:A36"/>
    <mergeCell ref="A37:A51"/>
    <mergeCell ref="A52:A66"/>
    <mergeCell ref="A67:A81"/>
  </mergeCells>
  <dataValidations count="1">
    <dataValidation type="whole" operator="greaterThanOrEqual" allowBlank="1" showInputMessage="1" showErrorMessage="1" error="Number of Agent must be a non negative number. " sqref="C7:F546">
      <formula1>0</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X24"/>
  <sheetViews>
    <sheetView workbookViewId="0">
      <selection activeCell="C10" sqref="C10"/>
    </sheetView>
  </sheetViews>
  <sheetFormatPr defaultColWidth="9.140625" defaultRowHeight="16.5"/>
  <cols>
    <col min="1" max="1" width="11.5703125" style="46" customWidth="1"/>
    <col min="2" max="2" width="28.42578125" style="46" customWidth="1"/>
    <col min="3" max="6" width="24.28515625" style="46" customWidth="1"/>
    <col min="7" max="16384" width="9.140625" style="46"/>
  </cols>
  <sheetData>
    <row r="1" spans="1:24">
      <c r="A1" s="188" t="s">
        <v>0</v>
      </c>
      <c r="B1" s="44">
        <f>'General Info'!B1</f>
        <v>0</v>
      </c>
      <c r="C1" s="188"/>
      <c r="D1" s="188"/>
      <c r="E1" s="188"/>
      <c r="F1" s="188"/>
    </row>
    <row r="2" spans="1:24">
      <c r="A2" s="569" t="str">
        <f>'General Info'!B2</f>
        <v>STATISTICS FOR THE YEAR ENDED MARCH, 2024 (AUDITED AND FINAL)</v>
      </c>
      <c r="B2" s="569"/>
      <c r="C2" s="569"/>
      <c r="D2" s="569"/>
      <c r="E2" s="569"/>
    </row>
    <row r="3" spans="1:24">
      <c r="A3" s="570" t="s">
        <v>450</v>
      </c>
      <c r="B3" s="570"/>
      <c r="C3" s="570"/>
      <c r="D3" s="570"/>
      <c r="E3" s="570"/>
      <c r="F3" s="570"/>
    </row>
    <row r="4" spans="1:24" ht="19.5" hidden="1" customHeight="1">
      <c r="A4" s="39" t="s">
        <v>48</v>
      </c>
      <c r="B4" s="39" t="s">
        <v>49</v>
      </c>
      <c r="C4" s="39" t="s">
        <v>50</v>
      </c>
      <c r="D4" s="39" t="s">
        <v>51</v>
      </c>
      <c r="E4" s="39" t="s">
        <v>52</v>
      </c>
      <c r="F4" s="39" t="s">
        <v>53</v>
      </c>
      <c r="G4" s="39" t="s">
        <v>54</v>
      </c>
      <c r="H4" s="39" t="s">
        <v>55</v>
      </c>
      <c r="I4" s="39" t="s">
        <v>321</v>
      </c>
      <c r="J4" s="39" t="s">
        <v>322</v>
      </c>
      <c r="K4" s="39" t="s">
        <v>323</v>
      </c>
      <c r="L4" s="39" t="s">
        <v>56</v>
      </c>
      <c r="M4" s="39" t="s">
        <v>57</v>
      </c>
      <c r="N4" s="39" t="s">
        <v>58</v>
      </c>
      <c r="O4" s="39" t="s">
        <v>59</v>
      </c>
      <c r="P4" s="39" t="s">
        <v>1</v>
      </c>
      <c r="Q4" s="39" t="s">
        <v>60</v>
      </c>
      <c r="R4" s="39" t="s">
        <v>61</v>
      </c>
      <c r="S4" s="39" t="s">
        <v>62</v>
      </c>
      <c r="T4" s="39" t="s">
        <v>121</v>
      </c>
      <c r="U4" s="39" t="s">
        <v>122</v>
      </c>
      <c r="V4" s="39" t="s">
        <v>123</v>
      </c>
      <c r="W4" s="39" t="s">
        <v>124</v>
      </c>
      <c r="X4" s="39" t="s">
        <v>125</v>
      </c>
    </row>
    <row r="6" spans="1:24" ht="30">
      <c r="A6" s="333" t="s">
        <v>7</v>
      </c>
      <c r="B6" s="333" t="s">
        <v>403</v>
      </c>
      <c r="C6" s="334" t="s">
        <v>451</v>
      </c>
      <c r="D6" s="334" t="s">
        <v>198</v>
      </c>
      <c r="E6" s="334" t="s">
        <v>405</v>
      </c>
      <c r="F6" s="334" t="s">
        <v>406</v>
      </c>
    </row>
    <row r="7" spans="1:24" ht="19.5" customHeight="1">
      <c r="A7" s="336">
        <v>1</v>
      </c>
      <c r="B7" s="55" t="s">
        <v>17</v>
      </c>
      <c r="C7" s="194">
        <f>SUM(C8:C10)</f>
        <v>0</v>
      </c>
      <c r="D7" s="194">
        <f t="shared" ref="D7:F7" si="0">SUM(D8:D10)</f>
        <v>0</v>
      </c>
      <c r="E7" s="194">
        <f t="shared" si="0"/>
        <v>0</v>
      </c>
      <c r="F7" s="194">
        <f t="shared" si="0"/>
        <v>0</v>
      </c>
    </row>
    <row r="8" spans="1:24" ht="21" customHeight="1">
      <c r="A8" s="54" t="s">
        <v>167</v>
      </c>
      <c r="B8" s="458" t="s">
        <v>76</v>
      </c>
      <c r="C8" s="337">
        <f>'Agency Stats Statewise'!C548</f>
        <v>0</v>
      </c>
      <c r="D8" s="337">
        <f>'Agency Stats Statewise'!D548</f>
        <v>0</v>
      </c>
      <c r="E8" s="337">
        <f>'Agency Stats Statewise'!E548</f>
        <v>0</v>
      </c>
      <c r="F8" s="337">
        <f>'Agency Stats Statewise'!F548</f>
        <v>0</v>
      </c>
      <c r="I8" s="483"/>
    </row>
    <row r="9" spans="1:24" ht="18.75" customHeight="1">
      <c r="A9" s="54" t="s">
        <v>171</v>
      </c>
      <c r="B9" s="458" t="s">
        <v>77</v>
      </c>
      <c r="C9" s="337">
        <f>'Agency Stats Statewise'!C549</f>
        <v>0</v>
      </c>
      <c r="D9" s="337">
        <f>'Agency Stats Statewise'!D549</f>
        <v>0</v>
      </c>
      <c r="E9" s="337">
        <f>'Agency Stats Statewise'!E549</f>
        <v>0</v>
      </c>
      <c r="F9" s="337">
        <f>'Agency Stats Statewise'!F549</f>
        <v>0</v>
      </c>
    </row>
    <row r="10" spans="1:24" ht="18.75" customHeight="1">
      <c r="A10" s="54" t="s">
        <v>378</v>
      </c>
      <c r="B10" s="458" t="s">
        <v>203</v>
      </c>
      <c r="C10" s="337">
        <f>'Agency Stats Statewise'!C550</f>
        <v>0</v>
      </c>
      <c r="D10" s="337">
        <f>'Agency Stats Statewise'!D550</f>
        <v>0</v>
      </c>
      <c r="E10" s="337">
        <f>'Agency Stats Statewise'!E550</f>
        <v>0</v>
      </c>
      <c r="F10" s="337">
        <f>'Agency Stats Statewise'!F550</f>
        <v>0</v>
      </c>
    </row>
    <row r="11" spans="1:24" ht="21" customHeight="1">
      <c r="A11" s="336">
        <v>2</v>
      </c>
      <c r="B11" s="55" t="s">
        <v>408</v>
      </c>
      <c r="C11" s="194">
        <f>SUM(C12:C13)</f>
        <v>0</v>
      </c>
      <c r="D11" s="194">
        <f t="shared" ref="D11:F11" si="1">SUM(D12:D13)</f>
        <v>0</v>
      </c>
      <c r="E11" s="194">
        <f t="shared" si="1"/>
        <v>0</v>
      </c>
      <c r="F11" s="194">
        <f t="shared" si="1"/>
        <v>0</v>
      </c>
    </row>
    <row r="12" spans="1:24" ht="21" customHeight="1">
      <c r="A12" s="54" t="s">
        <v>167</v>
      </c>
      <c r="B12" s="458" t="s">
        <v>409</v>
      </c>
      <c r="C12" s="337">
        <f>'Agency Stats Statewise'!C552</f>
        <v>0</v>
      </c>
      <c r="D12" s="337">
        <f>'Agency Stats Statewise'!D552</f>
        <v>0</v>
      </c>
      <c r="E12" s="337">
        <f>'Agency Stats Statewise'!E552</f>
        <v>0</v>
      </c>
      <c r="F12" s="337">
        <f>'Agency Stats Statewise'!F552</f>
        <v>0</v>
      </c>
    </row>
    <row r="13" spans="1:24" ht="21" customHeight="1">
      <c r="A13" s="54" t="s">
        <v>171</v>
      </c>
      <c r="B13" s="458" t="s">
        <v>410</v>
      </c>
      <c r="C13" s="337">
        <f>'Agency Stats Statewise'!C553</f>
        <v>0</v>
      </c>
      <c r="D13" s="337">
        <f>'Agency Stats Statewise'!D553</f>
        <v>0</v>
      </c>
      <c r="E13" s="337">
        <f>'Agency Stats Statewise'!E553</f>
        <v>0</v>
      </c>
      <c r="F13" s="337">
        <f>'Agency Stats Statewise'!F553</f>
        <v>0</v>
      </c>
    </row>
    <row r="14" spans="1:24" ht="23.25" customHeight="1">
      <c r="A14" s="53"/>
      <c r="B14" s="55" t="s">
        <v>411</v>
      </c>
      <c r="C14" s="194">
        <f>C7+C11</f>
        <v>0</v>
      </c>
      <c r="D14" s="194">
        <f t="shared" ref="D14:F14" si="2">D7+D11</f>
        <v>0</v>
      </c>
      <c r="E14" s="194">
        <f t="shared" si="2"/>
        <v>0</v>
      </c>
      <c r="F14" s="194">
        <f t="shared" si="2"/>
        <v>0</v>
      </c>
    </row>
    <row r="15" spans="1:24" ht="23.25" customHeight="1">
      <c r="A15" s="336">
        <v>3</v>
      </c>
      <c r="B15" s="55" t="s">
        <v>412</v>
      </c>
      <c r="C15" s="194">
        <f>SUM(C16:C20)</f>
        <v>0</v>
      </c>
      <c r="D15" s="194">
        <f t="shared" ref="D15:F15" si="3">SUM(D16:D20)</f>
        <v>0</v>
      </c>
      <c r="E15" s="194">
        <f t="shared" si="3"/>
        <v>0</v>
      </c>
      <c r="F15" s="194">
        <f t="shared" si="3"/>
        <v>0</v>
      </c>
    </row>
    <row r="16" spans="1:24" ht="21" customHeight="1">
      <c r="A16" s="54" t="s">
        <v>167</v>
      </c>
      <c r="B16" s="458" t="s">
        <v>129</v>
      </c>
      <c r="C16" s="337">
        <f>'Agency Stats Statewise'!C556</f>
        <v>0</v>
      </c>
      <c r="D16" s="337">
        <f>'Agency Stats Statewise'!D556</f>
        <v>0</v>
      </c>
      <c r="E16" s="337">
        <f>'Agency Stats Statewise'!E556</f>
        <v>0</v>
      </c>
      <c r="F16" s="337">
        <f>'Agency Stats Statewise'!F556</f>
        <v>0</v>
      </c>
    </row>
    <row r="17" spans="1:6" ht="21" customHeight="1">
      <c r="A17" s="54" t="s">
        <v>171</v>
      </c>
      <c r="B17" s="458" t="s">
        <v>130</v>
      </c>
      <c r="C17" s="337">
        <f>'Agency Stats Statewise'!C557</f>
        <v>0</v>
      </c>
      <c r="D17" s="337">
        <f>'Agency Stats Statewise'!D557</f>
        <v>0</v>
      </c>
      <c r="E17" s="337">
        <f>'Agency Stats Statewise'!E557</f>
        <v>0</v>
      </c>
      <c r="F17" s="337">
        <f>'Agency Stats Statewise'!F557</f>
        <v>0</v>
      </c>
    </row>
    <row r="18" spans="1:6" ht="21" customHeight="1">
      <c r="A18" s="54" t="s">
        <v>378</v>
      </c>
      <c r="B18" s="458" t="s">
        <v>131</v>
      </c>
      <c r="C18" s="337">
        <f>'Agency Stats Statewise'!C558</f>
        <v>0</v>
      </c>
      <c r="D18" s="337">
        <f>'Agency Stats Statewise'!D558</f>
        <v>0</v>
      </c>
      <c r="E18" s="337">
        <f>'Agency Stats Statewise'!E558</f>
        <v>0</v>
      </c>
      <c r="F18" s="337">
        <f>'Agency Stats Statewise'!F558</f>
        <v>0</v>
      </c>
    </row>
    <row r="19" spans="1:6" ht="21" customHeight="1">
      <c r="A19" s="54" t="s">
        <v>379</v>
      </c>
      <c r="B19" s="458" t="s">
        <v>413</v>
      </c>
      <c r="C19" s="337">
        <f>'Agency Stats Statewise'!C559</f>
        <v>0</v>
      </c>
      <c r="D19" s="337">
        <f>'Agency Stats Statewise'!D559</f>
        <v>0</v>
      </c>
      <c r="E19" s="337">
        <f>'Agency Stats Statewise'!E559</f>
        <v>0</v>
      </c>
      <c r="F19" s="337">
        <f>'Agency Stats Statewise'!F559</f>
        <v>0</v>
      </c>
    </row>
    <row r="20" spans="1:6" ht="21" customHeight="1">
      <c r="A20" s="54" t="s">
        <v>385</v>
      </c>
      <c r="B20" s="458" t="s">
        <v>132</v>
      </c>
      <c r="C20" s="337">
        <f>'Agency Stats Statewise'!C560</f>
        <v>0</v>
      </c>
      <c r="D20" s="337">
        <f>'Agency Stats Statewise'!D560</f>
        <v>0</v>
      </c>
      <c r="E20" s="337">
        <f>'Agency Stats Statewise'!E560</f>
        <v>0</v>
      </c>
      <c r="F20" s="337">
        <f>'Agency Stats Statewise'!F560</f>
        <v>0</v>
      </c>
    </row>
    <row r="21" spans="1:6" ht="24" customHeight="1">
      <c r="A21" s="53"/>
      <c r="B21" s="55" t="s">
        <v>414</v>
      </c>
      <c r="C21" s="194">
        <f>C14+C15</f>
        <v>0</v>
      </c>
      <c r="D21" s="194">
        <f t="shared" ref="D21:F21" si="4">D14+D15</f>
        <v>0</v>
      </c>
      <c r="E21" s="194">
        <f t="shared" si="4"/>
        <v>0</v>
      </c>
      <c r="F21" s="194">
        <f t="shared" si="4"/>
        <v>0</v>
      </c>
    </row>
    <row r="22" spans="1:6" ht="24" customHeight="1">
      <c r="A22" s="53"/>
      <c r="B22" s="55" t="s">
        <v>452</v>
      </c>
      <c r="C22" s="113"/>
      <c r="D22" s="113"/>
      <c r="E22" s="113"/>
      <c r="F22" s="113"/>
    </row>
    <row r="23" spans="1:6">
      <c r="A23" s="45"/>
    </row>
    <row r="24" spans="1:6" ht="22.5" customHeight="1">
      <c r="A24" s="46" t="s">
        <v>453</v>
      </c>
    </row>
  </sheetData>
  <sheetProtection password="9789" sheet="1" objects="1" scenarios="1"/>
  <mergeCells count="2">
    <mergeCell ref="A3:F3"/>
    <mergeCell ref="A2:E2"/>
  </mergeCells>
  <dataValidations count="1">
    <dataValidation type="decimal" operator="greaterThanOrEqual" allowBlank="1" showInputMessage="1" showErrorMessage="1" error="NOP or NOS, Lives, Premium, SA must be a non negative number. " sqref="C8:F10 C12:F13 C16:F20">
      <formula1>0</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X127"/>
  <sheetViews>
    <sheetView workbookViewId="0">
      <selection activeCell="I31" sqref="I31"/>
    </sheetView>
  </sheetViews>
  <sheetFormatPr defaultColWidth="8.7109375" defaultRowHeight="15"/>
  <cols>
    <col min="1" max="1" width="28.5703125" style="475" customWidth="1"/>
    <col min="2" max="5" width="23.28515625" style="475" customWidth="1"/>
    <col min="6" max="16384" width="8.7109375" style="475"/>
  </cols>
  <sheetData>
    <row r="1" spans="1:24" s="364" customFormat="1" ht="16.5">
      <c r="A1" s="476" t="s">
        <v>0</v>
      </c>
      <c r="B1" s="476">
        <f>'General Info'!B1</f>
        <v>0</v>
      </c>
      <c r="C1" s="476"/>
      <c r="D1" s="476"/>
      <c r="E1" s="476"/>
    </row>
    <row r="2" spans="1:24" s="364" customFormat="1" ht="16.5">
      <c r="A2" s="675" t="str">
        <f>'General Info'!B2</f>
        <v>STATISTICS FOR THE YEAR ENDED MARCH, 2024 (AUDITED AND FINAL)</v>
      </c>
      <c r="B2" s="675"/>
      <c r="C2" s="675"/>
      <c r="D2" s="675"/>
      <c r="E2" s="675"/>
    </row>
    <row r="3" spans="1:24" s="364" customFormat="1" ht="16.5">
      <c r="A3" s="674" t="s">
        <v>454</v>
      </c>
      <c r="B3" s="674"/>
      <c r="C3" s="674"/>
      <c r="D3" s="674"/>
      <c r="E3" s="674"/>
    </row>
    <row r="4" spans="1:24" s="364" customFormat="1" ht="15" customHeight="1">
      <c r="A4" s="39"/>
      <c r="B4" s="39"/>
      <c r="C4" s="39"/>
      <c r="D4" s="39"/>
      <c r="E4" s="39"/>
      <c r="F4" s="39"/>
      <c r="G4" s="39"/>
      <c r="H4" s="39"/>
      <c r="I4" s="39"/>
      <c r="J4" s="39"/>
      <c r="K4" s="39"/>
      <c r="L4" s="39"/>
      <c r="M4" s="39"/>
      <c r="N4" s="39"/>
      <c r="O4" s="39"/>
      <c r="P4" s="39"/>
      <c r="Q4" s="39"/>
      <c r="R4" s="39"/>
      <c r="S4" s="39"/>
      <c r="T4" s="39"/>
      <c r="U4" s="39"/>
      <c r="V4" s="39"/>
      <c r="W4" s="39"/>
      <c r="X4" s="39"/>
    </row>
    <row r="5" spans="1:24" s="364" customFormat="1" ht="17.25" thickBot="1"/>
    <row r="6" spans="1:24" s="364" customFormat="1" ht="45.75" thickBot="1">
      <c r="A6" s="477" t="s">
        <v>63</v>
      </c>
      <c r="B6" s="223" t="s">
        <v>455</v>
      </c>
      <c r="C6" s="223" t="s">
        <v>456</v>
      </c>
      <c r="D6" s="223" t="s">
        <v>457</v>
      </c>
      <c r="E6" s="225" t="s">
        <v>406</v>
      </c>
    </row>
    <row r="7" spans="1:24" s="507" customFormat="1" ht="17.25" thickBot="1">
      <c r="A7" s="478" t="s">
        <v>407</v>
      </c>
      <c r="B7" s="479">
        <f>'Agency Stats Statewise'!C7</f>
        <v>0</v>
      </c>
      <c r="C7" s="479">
        <f>'Agency Stats Statewise'!D7</f>
        <v>0</v>
      </c>
      <c r="D7" s="479">
        <f>'Agency Stats Statewise'!E7</f>
        <v>0</v>
      </c>
      <c r="E7" s="479">
        <f>'Agency Stats Statewise'!F7</f>
        <v>0</v>
      </c>
    </row>
    <row r="8" spans="1:24" s="47" customFormat="1" ht="17.25" thickBot="1">
      <c r="A8" s="206" t="s">
        <v>415</v>
      </c>
      <c r="B8" s="479">
        <f>'Agency Stats Statewise'!C22</f>
        <v>0</v>
      </c>
      <c r="C8" s="479">
        <f>'Agency Stats Statewise'!D22</f>
        <v>0</v>
      </c>
      <c r="D8" s="479">
        <f>'Agency Stats Statewise'!E22</f>
        <v>0</v>
      </c>
      <c r="E8" s="479">
        <f>'Agency Stats Statewise'!F22</f>
        <v>0</v>
      </c>
    </row>
    <row r="9" spans="1:24" s="47" customFormat="1" ht="17.25" thickBot="1">
      <c r="A9" s="206" t="s">
        <v>416</v>
      </c>
      <c r="B9" s="479">
        <f>'Agency Stats Statewise'!C37</f>
        <v>0</v>
      </c>
      <c r="C9" s="479">
        <f>'Agency Stats Statewise'!D37</f>
        <v>0</v>
      </c>
      <c r="D9" s="479">
        <f>'Agency Stats Statewise'!E37</f>
        <v>0</v>
      </c>
      <c r="E9" s="479">
        <f>'Agency Stats Statewise'!F37</f>
        <v>0</v>
      </c>
    </row>
    <row r="10" spans="1:24" s="47" customFormat="1" ht="17.25" thickBot="1">
      <c r="A10" s="206" t="s">
        <v>417</v>
      </c>
      <c r="B10" s="479">
        <f>'Agency Stats Statewise'!C52</f>
        <v>0</v>
      </c>
      <c r="C10" s="479">
        <f>'Agency Stats Statewise'!D52</f>
        <v>0</v>
      </c>
      <c r="D10" s="479">
        <f>'Agency Stats Statewise'!E52</f>
        <v>0</v>
      </c>
      <c r="E10" s="479">
        <f>'Agency Stats Statewise'!F52</f>
        <v>0</v>
      </c>
    </row>
    <row r="11" spans="1:24" s="47" customFormat="1" ht="17.25" thickBot="1">
      <c r="A11" s="206" t="s">
        <v>418</v>
      </c>
      <c r="B11" s="479">
        <f>'Agency Stats Statewise'!C67</f>
        <v>0</v>
      </c>
      <c r="C11" s="479">
        <f>'Agency Stats Statewise'!D67</f>
        <v>0</v>
      </c>
      <c r="D11" s="479">
        <f>'Agency Stats Statewise'!E67</f>
        <v>0</v>
      </c>
      <c r="E11" s="479">
        <f>'Agency Stats Statewise'!F67</f>
        <v>0</v>
      </c>
    </row>
    <row r="12" spans="1:24" s="47" customFormat="1" ht="17.25" thickBot="1">
      <c r="A12" s="206" t="s">
        <v>419</v>
      </c>
      <c r="B12" s="479">
        <f>'Agency Stats Statewise'!C82</f>
        <v>0</v>
      </c>
      <c r="C12" s="479">
        <f>'Agency Stats Statewise'!D82</f>
        <v>0</v>
      </c>
      <c r="D12" s="479">
        <f>'Agency Stats Statewise'!E82</f>
        <v>0</v>
      </c>
      <c r="E12" s="479">
        <f>'Agency Stats Statewise'!F82</f>
        <v>0</v>
      </c>
    </row>
    <row r="13" spans="1:24" s="47" customFormat="1" ht="17.25" thickBot="1">
      <c r="A13" s="206" t="s">
        <v>420</v>
      </c>
      <c r="B13" s="479">
        <f>'Agency Stats Statewise'!C97</f>
        <v>0</v>
      </c>
      <c r="C13" s="479">
        <f>'Agency Stats Statewise'!D97</f>
        <v>0</v>
      </c>
      <c r="D13" s="479">
        <f>'Agency Stats Statewise'!E97</f>
        <v>0</v>
      </c>
      <c r="E13" s="479">
        <f>'Agency Stats Statewise'!F97</f>
        <v>0</v>
      </c>
    </row>
    <row r="14" spans="1:24" s="47" customFormat="1" ht="17.25" thickBot="1">
      <c r="A14" s="206" t="s">
        <v>421</v>
      </c>
      <c r="B14" s="479">
        <f>'Agency Stats Statewise'!C112</f>
        <v>0</v>
      </c>
      <c r="C14" s="479">
        <f>'Agency Stats Statewise'!D112</f>
        <v>0</v>
      </c>
      <c r="D14" s="479">
        <f>'Agency Stats Statewise'!E112</f>
        <v>0</v>
      </c>
      <c r="E14" s="479">
        <f>'Agency Stats Statewise'!F112</f>
        <v>0</v>
      </c>
    </row>
    <row r="15" spans="1:24" s="47" customFormat="1" ht="17.25" thickBot="1">
      <c r="A15" s="206" t="s">
        <v>422</v>
      </c>
      <c r="B15" s="479">
        <f>'Agency Stats Statewise'!C127</f>
        <v>0</v>
      </c>
      <c r="C15" s="479">
        <f>'Agency Stats Statewise'!D127</f>
        <v>0</v>
      </c>
      <c r="D15" s="479">
        <f>'Agency Stats Statewise'!E127</f>
        <v>0</v>
      </c>
      <c r="E15" s="479">
        <f>'Agency Stats Statewise'!F127</f>
        <v>0</v>
      </c>
    </row>
    <row r="16" spans="1:24" s="47" customFormat="1" ht="17.25" thickBot="1">
      <c r="A16" s="206" t="s">
        <v>423</v>
      </c>
      <c r="B16" s="479">
        <f>'Agency Stats Statewise'!C142</f>
        <v>0</v>
      </c>
      <c r="C16" s="479">
        <f>'Agency Stats Statewise'!D142</f>
        <v>0</v>
      </c>
      <c r="D16" s="479">
        <f>'Agency Stats Statewise'!E142</f>
        <v>0</v>
      </c>
      <c r="E16" s="479">
        <f>'Agency Stats Statewise'!F142</f>
        <v>0</v>
      </c>
    </row>
    <row r="17" spans="1:5" s="47" customFormat="1" ht="17.25" thickBot="1">
      <c r="A17" s="206" t="s">
        <v>424</v>
      </c>
      <c r="B17" s="479">
        <f>'Agency Stats Statewise'!C157</f>
        <v>0</v>
      </c>
      <c r="C17" s="479">
        <f>'Agency Stats Statewise'!D157</f>
        <v>0</v>
      </c>
      <c r="D17" s="479">
        <f>'Agency Stats Statewise'!E157</f>
        <v>0</v>
      </c>
      <c r="E17" s="479">
        <f>'Agency Stats Statewise'!F157</f>
        <v>0</v>
      </c>
    </row>
    <row r="18" spans="1:5" s="47" customFormat="1" ht="17.25" thickBot="1">
      <c r="A18" s="206" t="s">
        <v>425</v>
      </c>
      <c r="B18" s="479">
        <f>'Agency Stats Statewise'!C172</f>
        <v>0</v>
      </c>
      <c r="C18" s="479">
        <f>'Agency Stats Statewise'!D172</f>
        <v>0</v>
      </c>
      <c r="D18" s="479">
        <f>'Agency Stats Statewise'!E172</f>
        <v>0</v>
      </c>
      <c r="E18" s="479">
        <f>'Agency Stats Statewise'!F172</f>
        <v>0</v>
      </c>
    </row>
    <row r="19" spans="1:5" s="47" customFormat="1" ht="17.25" thickBot="1">
      <c r="A19" s="206" t="s">
        <v>426</v>
      </c>
      <c r="B19" s="479">
        <f>'Agency Stats Statewise'!C187</f>
        <v>0</v>
      </c>
      <c r="C19" s="479">
        <f>'Agency Stats Statewise'!D187</f>
        <v>0</v>
      </c>
      <c r="D19" s="479">
        <f>'Agency Stats Statewise'!E187</f>
        <v>0</v>
      </c>
      <c r="E19" s="479">
        <f>'Agency Stats Statewise'!F187</f>
        <v>0</v>
      </c>
    </row>
    <row r="20" spans="1:5" s="47" customFormat="1" ht="17.25" thickBot="1">
      <c r="A20" s="206" t="s">
        <v>427</v>
      </c>
      <c r="B20" s="479">
        <f>'Agency Stats Statewise'!C202</f>
        <v>0</v>
      </c>
      <c r="C20" s="479">
        <f>'Agency Stats Statewise'!D202</f>
        <v>0</v>
      </c>
      <c r="D20" s="479">
        <f>'Agency Stats Statewise'!E202</f>
        <v>0</v>
      </c>
      <c r="E20" s="479">
        <f>'Agency Stats Statewise'!F202</f>
        <v>0</v>
      </c>
    </row>
    <row r="21" spans="1:5" s="47" customFormat="1" ht="17.25" thickBot="1">
      <c r="A21" s="206" t="s">
        <v>428</v>
      </c>
      <c r="B21" s="479">
        <f>'Agency Stats Statewise'!C217</f>
        <v>0</v>
      </c>
      <c r="C21" s="479">
        <f>'Agency Stats Statewise'!D217</f>
        <v>0</v>
      </c>
      <c r="D21" s="479">
        <f>'Agency Stats Statewise'!E217</f>
        <v>0</v>
      </c>
      <c r="E21" s="479">
        <f>'Agency Stats Statewise'!F217</f>
        <v>0</v>
      </c>
    </row>
    <row r="22" spans="1:5" s="47" customFormat="1" ht="17.25" thickBot="1">
      <c r="A22" s="206" t="s">
        <v>429</v>
      </c>
      <c r="B22" s="479">
        <f>'Agency Stats Statewise'!C232</f>
        <v>0</v>
      </c>
      <c r="C22" s="479">
        <f>'Agency Stats Statewise'!D232</f>
        <v>0</v>
      </c>
      <c r="D22" s="479">
        <f>'Agency Stats Statewise'!E232</f>
        <v>0</v>
      </c>
      <c r="E22" s="479">
        <f>'Agency Stats Statewise'!F232</f>
        <v>0</v>
      </c>
    </row>
    <row r="23" spans="1:5" s="47" customFormat="1" ht="17.25" thickBot="1">
      <c r="A23" s="206" t="s">
        <v>430</v>
      </c>
      <c r="B23" s="479">
        <f>'Agency Stats Statewise'!C247</f>
        <v>0</v>
      </c>
      <c r="C23" s="479">
        <f>'Agency Stats Statewise'!D247</f>
        <v>0</v>
      </c>
      <c r="D23" s="479">
        <f>'Agency Stats Statewise'!E247</f>
        <v>0</v>
      </c>
      <c r="E23" s="479">
        <f>'Agency Stats Statewise'!F247</f>
        <v>0</v>
      </c>
    </row>
    <row r="24" spans="1:5" s="47" customFormat="1" ht="17.25" thickBot="1">
      <c r="A24" s="206" t="s">
        <v>431</v>
      </c>
      <c r="B24" s="479">
        <f>'Agency Stats Statewise'!C262</f>
        <v>0</v>
      </c>
      <c r="C24" s="479">
        <f>'Agency Stats Statewise'!D262</f>
        <v>0</v>
      </c>
      <c r="D24" s="479">
        <f>'Agency Stats Statewise'!E262</f>
        <v>0</v>
      </c>
      <c r="E24" s="479">
        <f>'Agency Stats Statewise'!F262</f>
        <v>0</v>
      </c>
    </row>
    <row r="25" spans="1:5" s="47" customFormat="1" ht="17.25" thickBot="1">
      <c r="A25" s="206" t="s">
        <v>432</v>
      </c>
      <c r="B25" s="479">
        <f>'Agency Stats Statewise'!C277</f>
        <v>0</v>
      </c>
      <c r="C25" s="479">
        <f>'Agency Stats Statewise'!D277</f>
        <v>0</v>
      </c>
      <c r="D25" s="479">
        <f>'Agency Stats Statewise'!E277</f>
        <v>0</v>
      </c>
      <c r="E25" s="479">
        <f>'Agency Stats Statewise'!F277</f>
        <v>0</v>
      </c>
    </row>
    <row r="26" spans="1:5" s="47" customFormat="1" ht="17.25" thickBot="1">
      <c r="A26" s="206" t="s">
        <v>433</v>
      </c>
      <c r="B26" s="479">
        <f>'Agency Stats Statewise'!C292</f>
        <v>0</v>
      </c>
      <c r="C26" s="479">
        <f>'Agency Stats Statewise'!D292</f>
        <v>0</v>
      </c>
      <c r="D26" s="479">
        <f>'Agency Stats Statewise'!E292</f>
        <v>0</v>
      </c>
      <c r="E26" s="479">
        <f>'Agency Stats Statewise'!F292</f>
        <v>0</v>
      </c>
    </row>
    <row r="27" spans="1:5" s="47" customFormat="1" ht="17.25" thickBot="1">
      <c r="A27" s="206" t="s">
        <v>434</v>
      </c>
      <c r="B27" s="479">
        <f>'Agency Stats Statewise'!C307</f>
        <v>0</v>
      </c>
      <c r="C27" s="479">
        <f>'Agency Stats Statewise'!D307</f>
        <v>0</v>
      </c>
      <c r="D27" s="479">
        <f>'Agency Stats Statewise'!E307</f>
        <v>0</v>
      </c>
      <c r="E27" s="479">
        <f>'Agency Stats Statewise'!F307</f>
        <v>0</v>
      </c>
    </row>
    <row r="28" spans="1:5" s="47" customFormat="1" ht="17.25" thickBot="1">
      <c r="A28" s="206" t="s">
        <v>435</v>
      </c>
      <c r="B28" s="479">
        <f>'Agency Stats Statewise'!C322</f>
        <v>0</v>
      </c>
      <c r="C28" s="479">
        <f>'Agency Stats Statewise'!D322</f>
        <v>0</v>
      </c>
      <c r="D28" s="479">
        <f>'Agency Stats Statewise'!E322</f>
        <v>0</v>
      </c>
      <c r="E28" s="479">
        <f>'Agency Stats Statewise'!F322</f>
        <v>0</v>
      </c>
    </row>
    <row r="29" spans="1:5" s="47" customFormat="1" ht="17.25" thickBot="1">
      <c r="A29" s="206" t="s">
        <v>436</v>
      </c>
      <c r="B29" s="479">
        <f>'Agency Stats Statewise'!C337</f>
        <v>0</v>
      </c>
      <c r="C29" s="479">
        <f>'Agency Stats Statewise'!D337</f>
        <v>0</v>
      </c>
      <c r="D29" s="479">
        <f>'Agency Stats Statewise'!E337</f>
        <v>0</v>
      </c>
      <c r="E29" s="479">
        <f>'Agency Stats Statewise'!F337</f>
        <v>0</v>
      </c>
    </row>
    <row r="30" spans="1:5" s="47" customFormat="1" ht="17.25" thickBot="1">
      <c r="A30" s="206" t="s">
        <v>437</v>
      </c>
      <c r="B30" s="479">
        <f>'Agency Stats Statewise'!C352</f>
        <v>0</v>
      </c>
      <c r="C30" s="479">
        <f>'Agency Stats Statewise'!D352</f>
        <v>0</v>
      </c>
      <c r="D30" s="479">
        <f>'Agency Stats Statewise'!E352</f>
        <v>0</v>
      </c>
      <c r="E30" s="479">
        <f>'Agency Stats Statewise'!F352</f>
        <v>0</v>
      </c>
    </row>
    <row r="31" spans="1:5" s="47" customFormat="1" ht="17.25" thickBot="1">
      <c r="A31" s="206" t="s">
        <v>438</v>
      </c>
      <c r="B31" s="479">
        <f>'Agency Stats Statewise'!C367</f>
        <v>0</v>
      </c>
      <c r="C31" s="479">
        <f>'Agency Stats Statewise'!D367</f>
        <v>0</v>
      </c>
      <c r="D31" s="479">
        <f>'Agency Stats Statewise'!E367</f>
        <v>0</v>
      </c>
      <c r="E31" s="479">
        <f>'Agency Stats Statewise'!F367</f>
        <v>0</v>
      </c>
    </row>
    <row r="32" spans="1:5" s="47" customFormat="1" ht="17.25" thickBot="1">
      <c r="A32" s="206" t="s">
        <v>439</v>
      </c>
      <c r="B32" s="479">
        <f>'Agency Stats Statewise'!C382</f>
        <v>0</v>
      </c>
      <c r="C32" s="479">
        <f>'Agency Stats Statewise'!D382</f>
        <v>0</v>
      </c>
      <c r="D32" s="479">
        <f>'Agency Stats Statewise'!E382</f>
        <v>0</v>
      </c>
      <c r="E32" s="479">
        <f>'Agency Stats Statewise'!F382</f>
        <v>0</v>
      </c>
    </row>
    <row r="33" spans="1:6" s="47" customFormat="1" ht="17.25" thickBot="1">
      <c r="A33" s="206" t="s">
        <v>458</v>
      </c>
      <c r="B33" s="479">
        <f>'Agency Stats Statewise'!C397</f>
        <v>0</v>
      </c>
      <c r="C33" s="479">
        <f>'Agency Stats Statewise'!D397</f>
        <v>0</v>
      </c>
      <c r="D33" s="479">
        <f>'Agency Stats Statewise'!E397</f>
        <v>0</v>
      </c>
      <c r="E33" s="479">
        <f>'Agency Stats Statewise'!F397</f>
        <v>0</v>
      </c>
    </row>
    <row r="34" spans="1:6" s="47" customFormat="1" ht="17.25" thickBot="1">
      <c r="A34" s="206" t="s">
        <v>707</v>
      </c>
      <c r="B34" s="479">
        <f>'Agency Stats Statewise'!C412</f>
        <v>0</v>
      </c>
      <c r="C34" s="479">
        <f>'Agency Stats Statewise'!D412</f>
        <v>0</v>
      </c>
      <c r="D34" s="479">
        <f>'Agency Stats Statewise'!E412</f>
        <v>0</v>
      </c>
      <c r="E34" s="479">
        <f>'Agency Stats Statewise'!F412</f>
        <v>0</v>
      </c>
    </row>
    <row r="35" spans="1:6" s="47" customFormat="1" ht="17.25" thickBot="1">
      <c r="A35" s="206" t="s">
        <v>442</v>
      </c>
      <c r="B35" s="479">
        <f>'Agency Stats Statewise'!C427</f>
        <v>0</v>
      </c>
      <c r="C35" s="479">
        <f>'Agency Stats Statewise'!D427</f>
        <v>0</v>
      </c>
      <c r="D35" s="479">
        <f>'Agency Stats Statewise'!E427</f>
        <v>0</v>
      </c>
      <c r="E35" s="479">
        <f>'Agency Stats Statewise'!F427</f>
        <v>0</v>
      </c>
    </row>
    <row r="36" spans="1:6" s="47" customFormat="1" ht="17.25" thickBot="1">
      <c r="A36" s="206" t="s">
        <v>443</v>
      </c>
      <c r="B36" s="479">
        <f>'Agency Stats Statewise'!C442</f>
        <v>0</v>
      </c>
      <c r="C36" s="479">
        <f>'Agency Stats Statewise'!D442</f>
        <v>0</v>
      </c>
      <c r="D36" s="479">
        <f>'Agency Stats Statewise'!E442</f>
        <v>0</v>
      </c>
      <c r="E36" s="479">
        <f>'Agency Stats Statewise'!F442</f>
        <v>0</v>
      </c>
    </row>
    <row r="37" spans="1:6" s="47" customFormat="1" ht="17.25" thickBot="1">
      <c r="A37" s="206" t="s">
        <v>444</v>
      </c>
      <c r="B37" s="479">
        <f>'Agency Stats Statewise'!C457</f>
        <v>0</v>
      </c>
      <c r="C37" s="479">
        <f>'Agency Stats Statewise'!D457</f>
        <v>0</v>
      </c>
      <c r="D37" s="479">
        <f>'Agency Stats Statewise'!E457</f>
        <v>0</v>
      </c>
      <c r="E37" s="479">
        <f>'Agency Stats Statewise'!F457</f>
        <v>0</v>
      </c>
    </row>
    <row r="38" spans="1:6" s="472" customFormat="1" ht="33.75" thickBot="1">
      <c r="A38" s="480" t="s">
        <v>459</v>
      </c>
      <c r="B38" s="479">
        <f>'Agency Stats Statewise'!C472</f>
        <v>0</v>
      </c>
      <c r="C38" s="479">
        <f>'Agency Stats Statewise'!D472</f>
        <v>0</v>
      </c>
      <c r="D38" s="479">
        <f>'Agency Stats Statewise'!E472</f>
        <v>0</v>
      </c>
      <c r="E38" s="479">
        <f>'Agency Stats Statewise'!F472</f>
        <v>0</v>
      </c>
    </row>
    <row r="39" spans="1:6" s="47" customFormat="1" ht="17.25" thickBot="1">
      <c r="A39" s="206" t="s">
        <v>445</v>
      </c>
      <c r="B39" s="479">
        <f>'Agency Stats Statewise'!C487</f>
        <v>0</v>
      </c>
      <c r="C39" s="479">
        <f>'Agency Stats Statewise'!D487</f>
        <v>0</v>
      </c>
      <c r="D39" s="479">
        <f>'Agency Stats Statewise'!E487</f>
        <v>0</v>
      </c>
      <c r="E39" s="479">
        <f>'Agency Stats Statewise'!F487</f>
        <v>0</v>
      </c>
    </row>
    <row r="40" spans="1:6" s="47" customFormat="1" ht="17.25" thickBot="1">
      <c r="A40" s="206" t="s">
        <v>446</v>
      </c>
      <c r="B40" s="479">
        <f>'Agency Stats Statewise'!C502</f>
        <v>0</v>
      </c>
      <c r="C40" s="479">
        <f>'Agency Stats Statewise'!D502</f>
        <v>0</v>
      </c>
      <c r="D40" s="479">
        <f>'Agency Stats Statewise'!E502</f>
        <v>0</v>
      </c>
      <c r="E40" s="479">
        <f>'Agency Stats Statewise'!F502</f>
        <v>0</v>
      </c>
    </row>
    <row r="41" spans="1:6" s="47" customFormat="1" ht="17.25" thickBot="1">
      <c r="A41" s="206" t="s">
        <v>447</v>
      </c>
      <c r="B41" s="479">
        <f>'Agency Stats Statewise'!C517</f>
        <v>0</v>
      </c>
      <c r="C41" s="479">
        <f>'Agency Stats Statewise'!D517</f>
        <v>0</v>
      </c>
      <c r="D41" s="479">
        <f>'Agency Stats Statewise'!E517</f>
        <v>0</v>
      </c>
      <c r="E41" s="479">
        <f>'Agency Stats Statewise'!F517</f>
        <v>0</v>
      </c>
    </row>
    <row r="42" spans="1:6" s="47" customFormat="1" ht="16.5">
      <c r="A42" s="206" t="s">
        <v>448</v>
      </c>
      <c r="B42" s="479">
        <f>'Agency Stats Statewise'!C532</f>
        <v>0</v>
      </c>
      <c r="C42" s="479">
        <f>'Agency Stats Statewise'!D532</f>
        <v>0</v>
      </c>
      <c r="D42" s="479">
        <f>'Agency Stats Statewise'!E532</f>
        <v>0</v>
      </c>
      <c r="E42" s="479">
        <f>'Agency Stats Statewise'!F532</f>
        <v>0</v>
      </c>
    </row>
    <row r="43" spans="1:6" s="47" customFormat="1" ht="15.75" thickBot="1">
      <c r="A43" s="481" t="s">
        <v>460</v>
      </c>
      <c r="B43" s="482">
        <f>SUM(B7:B42)</f>
        <v>0</v>
      </c>
      <c r="C43" s="482">
        <f t="shared" ref="C43:E43" si="0">SUM(C7:C42)</f>
        <v>0</v>
      </c>
      <c r="D43" s="482">
        <f t="shared" si="0"/>
        <v>0</v>
      </c>
      <c r="E43" s="482">
        <f t="shared" si="0"/>
        <v>0</v>
      </c>
    </row>
    <row r="44" spans="1:6" s="47" customFormat="1"/>
    <row r="45" spans="1:6" s="507" customFormat="1" ht="16.5">
      <c r="A45" s="45"/>
      <c r="B45" s="468"/>
      <c r="D45" s="474" t="s">
        <v>116</v>
      </c>
      <c r="E45" s="474"/>
      <c r="F45" s="474"/>
    </row>
    <row r="46" spans="1:6" s="507" customFormat="1" ht="16.5">
      <c r="A46" s="507" t="s">
        <v>318</v>
      </c>
    </row>
    <row r="47" spans="1:6" s="507" customFormat="1" ht="16.5">
      <c r="A47" s="507" t="s">
        <v>461</v>
      </c>
    </row>
    <row r="48" spans="1:6" s="47" customFormat="1"/>
    <row r="49" s="47" customFormat="1"/>
    <row r="50" s="47" customFormat="1"/>
    <row r="51" s="47" customFormat="1"/>
    <row r="52" s="47" customFormat="1"/>
    <row r="53" s="47" customFormat="1"/>
    <row r="54" s="47" customFormat="1"/>
    <row r="55" s="47" customFormat="1"/>
    <row r="56" s="47" customFormat="1"/>
    <row r="57" s="47" customFormat="1"/>
    <row r="58" s="47" customFormat="1"/>
    <row r="59" s="47" customFormat="1"/>
    <row r="60" s="47" customFormat="1"/>
    <row r="61" s="47" customFormat="1"/>
    <row r="62" s="47" customFormat="1"/>
    <row r="63" s="47" customFormat="1"/>
    <row r="64" s="47" customFormat="1"/>
    <row r="65" s="47" customFormat="1"/>
    <row r="66" s="47" customFormat="1"/>
    <row r="67" s="47" customFormat="1"/>
    <row r="68" s="47" customFormat="1"/>
    <row r="69" s="47" customFormat="1"/>
    <row r="70" s="47" customFormat="1"/>
    <row r="71" s="47" customFormat="1"/>
    <row r="72" s="47" customFormat="1"/>
    <row r="73" s="47" customFormat="1"/>
    <row r="74" s="47" customFormat="1"/>
    <row r="75" s="47" customFormat="1"/>
    <row r="76" s="47" customFormat="1"/>
    <row r="77" s="47" customFormat="1"/>
    <row r="78" s="47" customFormat="1"/>
    <row r="79" s="47" customFormat="1"/>
    <row r="80" s="47" customFormat="1"/>
    <row r="81" s="47" customFormat="1"/>
    <row r="82" s="47" customFormat="1"/>
    <row r="83" s="47" customFormat="1"/>
    <row r="84" s="47" customFormat="1"/>
    <row r="85" s="47" customFormat="1"/>
    <row r="86" s="47" customFormat="1"/>
    <row r="87" s="47" customFormat="1"/>
    <row r="88" s="47" customFormat="1"/>
    <row r="89" s="47" customFormat="1"/>
    <row r="90" s="47" customFormat="1"/>
    <row r="91" s="47" customFormat="1"/>
    <row r="92" s="47" customFormat="1"/>
    <row r="93" s="47" customFormat="1"/>
    <row r="94" s="47" customFormat="1"/>
    <row r="95" s="47" customFormat="1"/>
    <row r="96" s="47" customFormat="1"/>
    <row r="97" s="47" customFormat="1"/>
    <row r="98" s="47" customFormat="1"/>
    <row r="99" s="47" customFormat="1"/>
    <row r="100" s="47" customFormat="1"/>
    <row r="101" s="47" customFormat="1"/>
    <row r="102" s="47" customFormat="1"/>
    <row r="103" s="47" customFormat="1"/>
    <row r="104" s="47" customFormat="1"/>
    <row r="105" s="47" customFormat="1"/>
    <row r="106" s="47" customFormat="1"/>
    <row r="107" s="47" customFormat="1"/>
    <row r="108" s="47" customFormat="1"/>
    <row r="109" s="47" customFormat="1"/>
    <row r="110" s="47" customFormat="1"/>
    <row r="111" s="47" customFormat="1"/>
    <row r="112" s="47" customFormat="1"/>
    <row r="113" s="47" customFormat="1"/>
    <row r="114" s="47" customFormat="1"/>
    <row r="115" s="47" customFormat="1"/>
    <row r="116" s="47" customFormat="1"/>
    <row r="117" s="47" customFormat="1"/>
    <row r="118" s="47" customFormat="1"/>
    <row r="119" s="47" customFormat="1"/>
    <row r="120" s="47" customFormat="1"/>
    <row r="121" s="47" customFormat="1"/>
    <row r="122" s="47" customFormat="1"/>
    <row r="123" s="47" customFormat="1"/>
    <row r="124" s="47" customFormat="1"/>
    <row r="125" s="47" customFormat="1"/>
    <row r="126" s="47" customFormat="1"/>
    <row r="127" s="47" customFormat="1"/>
  </sheetData>
  <sheetProtection password="9789" sheet="1" objects="1" scenarios="1"/>
  <mergeCells count="2">
    <mergeCell ref="A3:E3"/>
    <mergeCell ref="A2:E2"/>
  </mergeCells>
  <dataValidations count="1">
    <dataValidation type="decimal" operator="greaterThanOrEqual" allowBlank="1" showInputMessage="1" showErrorMessage="1" error="Number of Agent must be a non negative number. " sqref="B7:E42">
      <formula1>0</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204"/>
  <sheetViews>
    <sheetView workbookViewId="0">
      <selection activeCell="H18" sqref="H18"/>
    </sheetView>
  </sheetViews>
  <sheetFormatPr defaultColWidth="8.85546875" defaultRowHeight="15"/>
  <cols>
    <col min="1" max="1" width="2" style="6" bestFit="1" customWidth="1"/>
    <col min="2" max="2" width="31.42578125" style="6" bestFit="1" customWidth="1"/>
    <col min="3" max="3" width="13.42578125" style="6" bestFit="1" customWidth="1"/>
    <col min="4" max="4" width="13.140625" style="10" bestFit="1" customWidth="1"/>
    <col min="5" max="5" width="12.5703125" style="10" bestFit="1" customWidth="1"/>
    <col min="6" max="6" width="18.28515625" style="10" bestFit="1" customWidth="1"/>
    <col min="7" max="7" width="12.5703125" style="10" bestFit="1" customWidth="1"/>
    <col min="8" max="8" width="29.7109375" style="10" bestFit="1" customWidth="1"/>
    <col min="9" max="9" width="12.5703125" style="10" bestFit="1" customWidth="1"/>
    <col min="10" max="10" width="13.42578125" style="6" bestFit="1" customWidth="1"/>
    <col min="11" max="11" width="6.7109375" style="10" bestFit="1" customWidth="1"/>
    <col min="12" max="16384" width="8.85546875" style="6"/>
  </cols>
  <sheetData>
    <row r="1" spans="1:11">
      <c r="B1" s="7" t="s">
        <v>254</v>
      </c>
      <c r="C1" s="7" t="s">
        <v>254</v>
      </c>
      <c r="D1" s="7" t="s">
        <v>255</v>
      </c>
      <c r="E1" s="8" t="s">
        <v>256</v>
      </c>
      <c r="F1" s="7" t="s">
        <v>255</v>
      </c>
      <c r="G1" s="8" t="s">
        <v>256</v>
      </c>
      <c r="H1" s="7" t="s">
        <v>255</v>
      </c>
      <c r="I1" s="8" t="s">
        <v>256</v>
      </c>
      <c r="J1" s="5" t="s">
        <v>257</v>
      </c>
      <c r="K1" s="9" t="s">
        <v>258</v>
      </c>
    </row>
    <row r="2" spans="1:11">
      <c r="A2" s="6" t="str">
        <f>IF(Validation!$P$1&gt;0,1,"")</f>
        <v/>
      </c>
      <c r="B2" s="6" t="str">
        <f>IFERROR(INDEX(Validation!A:A,MATCH(Mismatches!A2,Validation!N:N,0)),"")</f>
        <v/>
      </c>
      <c r="C2" s="6" t="str">
        <f>IF(ISBLANK(IFERROR(INDEX(Validation!C:C,MATCH(Mismatches!A2,Validation!N:N,0)),"")),"",IFERROR(INDEX(Validation!C:C,MATCH(Mismatches!A2,Validation!N:N,0)),""))</f>
        <v/>
      </c>
      <c r="D2" s="10" t="str">
        <f>IFERROR(INDEX(Validation!D:D,MATCH(Mismatches!A2,Validation!N:N,0)),"")</f>
        <v/>
      </c>
      <c r="E2" s="10" t="str">
        <f>IFERROR(INDEX(Validation!E:E,MATCH(Mismatches!A2,Validation!N:N,0)),"")</f>
        <v/>
      </c>
      <c r="F2" s="10" t="str">
        <f>IFERROR(INDEX(Validation!F:F,MATCH(Mismatches!A2,Validation!N:N,0)),"")</f>
        <v/>
      </c>
      <c r="G2" s="10" t="str">
        <f>IFERROR(INDEX(Validation!G:G,MATCH(Mismatches!A2,Validation!N:N,0)),"")</f>
        <v/>
      </c>
      <c r="H2" s="10" t="str">
        <f>IF(ISBLANK(IFERROR(INDEX(Validation!H:H,MATCH(Mismatches!A2,Validation!N:N,0)),"")),"",IFERROR(INDEX(Validation!H:H,MATCH(Mismatches!A2,Validation!N:N,0)),""))</f>
        <v/>
      </c>
      <c r="I2" s="10" t="str">
        <f>IF(ISBLANK(IFERROR(INDEX(Validation!I:I,MATCH(Mismatches!A2,Validation!N:N,0)),"")),"",IFERROR(INDEX(Validation!I:I,MATCH(Mismatches!A2,Validation!N:N,0)),""))</f>
        <v/>
      </c>
      <c r="J2" s="6" t="str">
        <f>IF(ISBLANK(IFERROR(INDEX(Validation!J:J,MATCH(Mismatches!A2,Validation!N:N,0)),"")),"",IFERROR(INDEX(Validation!J:J,MATCH(Mismatches!A2,Validation!N:N,0)),""))</f>
        <v/>
      </c>
      <c r="K2" s="10" t="str">
        <f>IF(ISBLANK(IFERROR(INDEX(Validation!K:K,MATCH(Mismatches!A2,Validation!N:N,0)),"")),"",IFERROR(INDEX(Validation!K:K,MATCH(Mismatches!A2,Validation!N:N,0)),""))</f>
        <v/>
      </c>
    </row>
    <row r="3" spans="1:11">
      <c r="A3" s="6" t="str">
        <f>IF(A2&lt;Validation!$P$1,A2+1,"")</f>
        <v/>
      </c>
      <c r="B3" s="6" t="str">
        <f>IFERROR(INDEX(Validation!A:A,MATCH(Mismatches!A3,Validation!N:N,0)),"")</f>
        <v/>
      </c>
      <c r="C3" s="6" t="str">
        <f>IF(ISBLANK(IFERROR(INDEX(Validation!C:C,MATCH(Mismatches!A3,Validation!N:N,0)),"")),"",IFERROR(INDEX(Validation!C:C,MATCH(Mismatches!A3,Validation!N:N,0)),""))</f>
        <v/>
      </c>
      <c r="D3" s="10" t="str">
        <f>IFERROR(INDEX(Validation!D:D,MATCH(Mismatches!A3,Validation!N:N,0)),"")</f>
        <v/>
      </c>
      <c r="E3" s="10" t="str">
        <f>IFERROR(INDEX(Validation!E:E,MATCH(Mismatches!A3,Validation!N:N,0)),"")</f>
        <v/>
      </c>
      <c r="F3" s="10" t="str">
        <f>IFERROR(INDEX(Validation!F:F,MATCH(Mismatches!A3,Validation!N:N,0)),"")</f>
        <v/>
      </c>
      <c r="G3" s="10" t="str">
        <f>IFERROR(INDEX(Validation!G:G,MATCH(Mismatches!A3,Validation!N:N,0)),"")</f>
        <v/>
      </c>
      <c r="H3" s="10" t="str">
        <f>IF(ISBLANK(IFERROR(INDEX(Validation!H:H,MATCH(Mismatches!A3,Validation!N:N,0)),"")),"",IFERROR(INDEX(Validation!H:H,MATCH(Mismatches!A3,Validation!N:N,0)),""))</f>
        <v/>
      </c>
      <c r="I3" s="10" t="str">
        <f>IF(ISBLANK(IFERROR(INDEX(Validation!I:I,MATCH(Mismatches!A3,Validation!N:N,0)),"")),"",IFERROR(INDEX(Validation!I:I,MATCH(Mismatches!A3,Validation!N:N,0)),""))</f>
        <v/>
      </c>
      <c r="J3" s="6" t="str">
        <f>IF(ISBLANK(IFERROR(INDEX(Validation!J:J,MATCH(Mismatches!A3,Validation!N:N,0)),"")),"",IFERROR(INDEX(Validation!J:J,MATCH(Mismatches!A3,Validation!N:N,0)),""))</f>
        <v/>
      </c>
      <c r="K3" s="10" t="str">
        <f>IF(ISBLANK(IFERROR(INDEX(Validation!K:K,MATCH(Mismatches!A3,Validation!N:N,0)),"")),"",IFERROR(INDEX(Validation!K:K,MATCH(Mismatches!A3,Validation!N:N,0)),""))</f>
        <v/>
      </c>
    </row>
    <row r="4" spans="1:11">
      <c r="A4" s="6" t="str">
        <f>IF(A3&lt;Validation!$P$1,A3+1,"")</f>
        <v/>
      </c>
      <c r="B4" s="6" t="str">
        <f>IFERROR(INDEX(Validation!A:A,MATCH(Mismatches!A4,Validation!N:N,0)),"")</f>
        <v/>
      </c>
      <c r="C4" s="6" t="str">
        <f>IF(ISBLANK(IFERROR(INDEX(Validation!C:C,MATCH(Mismatches!A4,Validation!N:N,0)),"")),"",IFERROR(INDEX(Validation!C:C,MATCH(Mismatches!A4,Validation!N:N,0)),""))</f>
        <v/>
      </c>
      <c r="D4" s="10" t="str">
        <f>IFERROR(INDEX(Validation!D:D,MATCH(Mismatches!A4,Validation!N:N,0)),"")</f>
        <v/>
      </c>
      <c r="E4" s="10" t="str">
        <f>IFERROR(INDEX(Validation!E:E,MATCH(Mismatches!A4,Validation!N:N,0)),"")</f>
        <v/>
      </c>
      <c r="F4" s="10" t="str">
        <f>IFERROR(INDEX(Validation!F:F,MATCH(Mismatches!A4,Validation!N:N,0)),"")</f>
        <v/>
      </c>
      <c r="G4" s="10" t="str">
        <f>IFERROR(INDEX(Validation!G:G,MATCH(Mismatches!A4,Validation!N:N,0)),"")</f>
        <v/>
      </c>
      <c r="H4" s="10" t="str">
        <f>IF(ISBLANK(IFERROR(INDEX(Validation!H:H,MATCH(Mismatches!A4,Validation!N:N,0)),"")),"",IFERROR(INDEX(Validation!H:H,MATCH(Mismatches!A4,Validation!N:N,0)),""))</f>
        <v/>
      </c>
      <c r="I4" s="10" t="str">
        <f>IF(ISBLANK(IFERROR(INDEX(Validation!I:I,MATCH(Mismatches!A4,Validation!N:N,0)),"")),"",IFERROR(INDEX(Validation!I:I,MATCH(Mismatches!A4,Validation!N:N,0)),""))</f>
        <v/>
      </c>
      <c r="J4" s="6" t="str">
        <f>IF(ISBLANK(IFERROR(INDEX(Validation!J:J,MATCH(Mismatches!A4,Validation!N:N,0)),"")),"",IFERROR(INDEX(Validation!J:J,MATCH(Mismatches!A4,Validation!N:N,0)),""))</f>
        <v/>
      </c>
      <c r="K4" s="10" t="str">
        <f>IF(ISBLANK(IFERROR(INDEX(Validation!K:K,MATCH(Mismatches!A4,Validation!N:N,0)),"")),"",IFERROR(INDEX(Validation!K:K,MATCH(Mismatches!A4,Validation!N:N,0)),""))</f>
        <v/>
      </c>
    </row>
    <row r="5" spans="1:11">
      <c r="A5" s="6" t="str">
        <f>IF(A4&lt;Validation!$P$1,A4+1,"")</f>
        <v/>
      </c>
      <c r="B5" s="6" t="str">
        <f>IFERROR(INDEX(Validation!A:A,MATCH(Mismatches!A5,Validation!N:N,0)),"")</f>
        <v/>
      </c>
      <c r="C5" s="6" t="str">
        <f>IF(ISBLANK(IFERROR(INDEX(Validation!C:C,MATCH(Mismatches!A5,Validation!N:N,0)),"")),"",IFERROR(INDEX(Validation!C:C,MATCH(Mismatches!A5,Validation!N:N,0)),""))</f>
        <v/>
      </c>
      <c r="D5" s="10" t="str">
        <f>IFERROR(INDEX(Validation!D:D,MATCH(Mismatches!A5,Validation!N:N,0)),"")</f>
        <v/>
      </c>
      <c r="E5" s="10" t="str">
        <f>IFERROR(INDEX(Validation!E:E,MATCH(Mismatches!A5,Validation!N:N,0)),"")</f>
        <v/>
      </c>
      <c r="F5" s="10" t="str">
        <f>IFERROR(INDEX(Validation!F:F,MATCH(Mismatches!A5,Validation!N:N,0)),"")</f>
        <v/>
      </c>
      <c r="G5" s="10" t="str">
        <f>IFERROR(INDEX(Validation!G:G,MATCH(Mismatches!A5,Validation!N:N,0)),"")</f>
        <v/>
      </c>
      <c r="H5" s="10" t="str">
        <f>IF(ISBLANK(IFERROR(INDEX(Validation!H:H,MATCH(Mismatches!A5,Validation!N:N,0)),"")),"",IFERROR(INDEX(Validation!H:H,MATCH(Mismatches!A5,Validation!N:N,0)),""))</f>
        <v/>
      </c>
      <c r="I5" s="10" t="str">
        <f>IF(ISBLANK(IFERROR(INDEX(Validation!I:I,MATCH(Mismatches!A5,Validation!N:N,0)),"")),"",IFERROR(INDEX(Validation!I:I,MATCH(Mismatches!A5,Validation!N:N,0)),""))</f>
        <v/>
      </c>
      <c r="J5" s="6" t="str">
        <f>IF(ISBLANK(IFERROR(INDEX(Validation!J:J,MATCH(Mismatches!A5,Validation!N:N,0)),"")),"",IFERROR(INDEX(Validation!J:J,MATCH(Mismatches!A5,Validation!N:N,0)),""))</f>
        <v/>
      </c>
      <c r="K5" s="10" t="str">
        <f>IF(ISBLANK(IFERROR(INDEX(Validation!K:K,MATCH(Mismatches!A5,Validation!N:N,0)),"")),"",IFERROR(INDEX(Validation!K:K,MATCH(Mismatches!A5,Validation!N:N,0)),""))</f>
        <v/>
      </c>
    </row>
    <row r="6" spans="1:11">
      <c r="A6" s="6" t="str">
        <f>IF(A5&lt;Validation!$P$1,A5+1,"")</f>
        <v/>
      </c>
      <c r="B6" s="6" t="str">
        <f>IFERROR(INDEX(Validation!A:A,MATCH(Mismatches!A6,Validation!N:N,0)),"")</f>
        <v/>
      </c>
      <c r="C6" s="6" t="str">
        <f>IF(ISBLANK(IFERROR(INDEX(Validation!C:C,MATCH(Mismatches!A6,Validation!N:N,0)),"")),"",IFERROR(INDEX(Validation!C:C,MATCH(Mismatches!A6,Validation!N:N,0)),""))</f>
        <v/>
      </c>
      <c r="D6" s="10" t="str">
        <f>IFERROR(INDEX(Validation!D:D,MATCH(Mismatches!A6,Validation!N:N,0)),"")</f>
        <v/>
      </c>
      <c r="E6" s="10" t="str">
        <f>IFERROR(INDEX(Validation!E:E,MATCH(Mismatches!A6,Validation!N:N,0)),"")</f>
        <v/>
      </c>
      <c r="F6" s="10" t="str">
        <f>IFERROR(INDEX(Validation!F:F,MATCH(Mismatches!A6,Validation!N:N,0)),"")</f>
        <v/>
      </c>
      <c r="G6" s="10" t="str">
        <f>IFERROR(INDEX(Validation!G:G,MATCH(Mismatches!A6,Validation!N:N,0)),"")</f>
        <v/>
      </c>
      <c r="H6" s="10" t="str">
        <f>IF(ISBLANK(IFERROR(INDEX(Validation!H:H,MATCH(Mismatches!A6,Validation!N:N,0)),"")),"",IFERROR(INDEX(Validation!H:H,MATCH(Mismatches!A6,Validation!N:N,0)),""))</f>
        <v/>
      </c>
      <c r="I6" s="10" t="str">
        <f>IF(ISBLANK(IFERROR(INDEX(Validation!I:I,MATCH(Mismatches!A6,Validation!N:N,0)),"")),"",IFERROR(INDEX(Validation!I:I,MATCH(Mismatches!A6,Validation!N:N,0)),""))</f>
        <v/>
      </c>
      <c r="J6" s="6" t="str">
        <f>IF(ISBLANK(IFERROR(INDEX(Validation!J:J,MATCH(Mismatches!A6,Validation!N:N,0)),"")),"",IFERROR(INDEX(Validation!J:J,MATCH(Mismatches!A6,Validation!N:N,0)),""))</f>
        <v/>
      </c>
      <c r="K6" s="10" t="str">
        <f>IF(ISBLANK(IFERROR(INDEX(Validation!K:K,MATCH(Mismatches!A6,Validation!N:N,0)),"")),"",IFERROR(INDEX(Validation!K:K,MATCH(Mismatches!A6,Validation!N:N,0)),""))</f>
        <v/>
      </c>
    </row>
    <row r="7" spans="1:11">
      <c r="A7" s="6" t="str">
        <f>IF(A6&lt;Validation!$P$1,A6+1,"")</f>
        <v/>
      </c>
      <c r="B7" s="6" t="str">
        <f>IFERROR(INDEX(Validation!A:A,MATCH(Mismatches!A7,Validation!N:N,0)),"")</f>
        <v/>
      </c>
      <c r="C7" s="6" t="str">
        <f>IF(ISBLANK(IFERROR(INDEX(Validation!C:C,MATCH(Mismatches!A7,Validation!N:N,0)),"")),"",IFERROR(INDEX(Validation!C:C,MATCH(Mismatches!A7,Validation!N:N,0)),""))</f>
        <v/>
      </c>
      <c r="D7" s="10" t="str">
        <f>IFERROR(INDEX(Validation!D:D,MATCH(Mismatches!A7,Validation!N:N,0)),"")</f>
        <v/>
      </c>
      <c r="E7" s="10" t="str">
        <f>IFERROR(INDEX(Validation!E:E,MATCH(Mismatches!A7,Validation!N:N,0)),"")</f>
        <v/>
      </c>
      <c r="F7" s="10" t="str">
        <f>IFERROR(INDEX(Validation!F:F,MATCH(Mismatches!A7,Validation!N:N,0)),"")</f>
        <v/>
      </c>
      <c r="G7" s="10" t="str">
        <f>IFERROR(INDEX(Validation!G:G,MATCH(Mismatches!A7,Validation!N:N,0)),"")</f>
        <v/>
      </c>
      <c r="H7" s="10" t="str">
        <f>IF(ISBLANK(IFERROR(INDEX(Validation!H:H,MATCH(Mismatches!A7,Validation!N:N,0)),"")),"",IFERROR(INDEX(Validation!H:H,MATCH(Mismatches!A7,Validation!N:N,0)),""))</f>
        <v/>
      </c>
      <c r="I7" s="10" t="str">
        <f>IF(ISBLANK(IFERROR(INDEX(Validation!I:I,MATCH(Mismatches!A7,Validation!N:N,0)),"")),"",IFERROR(INDEX(Validation!I:I,MATCH(Mismatches!A7,Validation!N:N,0)),""))</f>
        <v/>
      </c>
      <c r="J7" s="6" t="str">
        <f>IF(ISBLANK(IFERROR(INDEX(Validation!J:J,MATCH(Mismatches!A7,Validation!N:N,0)),"")),"",IFERROR(INDEX(Validation!J:J,MATCH(Mismatches!A7,Validation!N:N,0)),""))</f>
        <v/>
      </c>
      <c r="K7" s="10" t="str">
        <f>IF(ISBLANK(IFERROR(INDEX(Validation!K:K,MATCH(Mismatches!A7,Validation!N:N,0)),"")),"",IFERROR(INDEX(Validation!K:K,MATCH(Mismatches!A7,Validation!N:N,0)),""))</f>
        <v/>
      </c>
    </row>
    <row r="8" spans="1:11">
      <c r="A8" s="6" t="str">
        <f>IF(A7&lt;Validation!$P$1,A7+1,"")</f>
        <v/>
      </c>
      <c r="B8" s="6" t="str">
        <f>IFERROR(INDEX(Validation!A:A,MATCH(Mismatches!A8,Validation!N:N,0)),"")</f>
        <v/>
      </c>
      <c r="C8" s="6" t="str">
        <f>IF(ISBLANK(IFERROR(INDEX(Validation!C:C,MATCH(Mismatches!A8,Validation!N:N,0)),"")),"",IFERROR(INDEX(Validation!C:C,MATCH(Mismatches!A8,Validation!N:N,0)),""))</f>
        <v/>
      </c>
      <c r="D8" s="10" t="str">
        <f>IFERROR(INDEX(Validation!D:D,MATCH(Mismatches!A8,Validation!N:N,0)),"")</f>
        <v/>
      </c>
      <c r="E8" s="10" t="str">
        <f>IFERROR(INDEX(Validation!E:E,MATCH(Mismatches!A8,Validation!N:N,0)),"")</f>
        <v/>
      </c>
      <c r="F8" s="10" t="str">
        <f>IFERROR(INDEX(Validation!F:F,MATCH(Mismatches!A8,Validation!N:N,0)),"")</f>
        <v/>
      </c>
      <c r="G8" s="10" t="str">
        <f>IFERROR(INDEX(Validation!G:G,MATCH(Mismatches!A8,Validation!N:N,0)),"")</f>
        <v/>
      </c>
      <c r="H8" s="10" t="str">
        <f>IF(ISBLANK(IFERROR(INDEX(Validation!H:H,MATCH(Mismatches!A8,Validation!N:N,0)),"")),"",IFERROR(INDEX(Validation!H:H,MATCH(Mismatches!A8,Validation!N:N,0)),""))</f>
        <v/>
      </c>
      <c r="I8" s="10" t="str">
        <f>IF(ISBLANK(IFERROR(INDEX(Validation!I:I,MATCH(Mismatches!A8,Validation!N:N,0)),"")),"",IFERROR(INDEX(Validation!I:I,MATCH(Mismatches!A8,Validation!N:N,0)),""))</f>
        <v/>
      </c>
      <c r="J8" s="6" t="str">
        <f>IF(ISBLANK(IFERROR(INDEX(Validation!J:J,MATCH(Mismatches!A8,Validation!N:N,0)),"")),"",IFERROR(INDEX(Validation!J:J,MATCH(Mismatches!A8,Validation!N:N,0)),""))</f>
        <v/>
      </c>
      <c r="K8" s="10" t="str">
        <f>IF(ISBLANK(IFERROR(INDEX(Validation!K:K,MATCH(Mismatches!A8,Validation!N:N,0)),"")),"",IFERROR(INDEX(Validation!K:K,MATCH(Mismatches!A8,Validation!N:N,0)),""))</f>
        <v/>
      </c>
    </row>
    <row r="9" spans="1:11">
      <c r="A9" s="6" t="str">
        <f>IF(A8&lt;Validation!$P$1,A8+1,"")</f>
        <v/>
      </c>
      <c r="B9" s="6" t="str">
        <f>IFERROR(INDEX(Validation!A:A,MATCH(Mismatches!A9,Validation!N:N,0)),"")</f>
        <v/>
      </c>
      <c r="C9" s="6" t="str">
        <f>IF(ISBLANK(IFERROR(INDEX(Validation!C:C,MATCH(Mismatches!A9,Validation!N:N,0)),"")),"",IFERROR(INDEX(Validation!C:C,MATCH(Mismatches!A9,Validation!N:N,0)),""))</f>
        <v/>
      </c>
      <c r="D9" s="10" t="str">
        <f>IFERROR(INDEX(Validation!D:D,MATCH(Mismatches!A9,Validation!N:N,0)),"")</f>
        <v/>
      </c>
      <c r="E9" s="10" t="str">
        <f>IFERROR(INDEX(Validation!E:E,MATCH(Mismatches!A9,Validation!N:N,0)),"")</f>
        <v/>
      </c>
      <c r="F9" s="10" t="str">
        <f>IFERROR(INDEX(Validation!F:F,MATCH(Mismatches!A9,Validation!N:N,0)),"")</f>
        <v/>
      </c>
      <c r="G9" s="10" t="str">
        <f>IFERROR(INDEX(Validation!G:G,MATCH(Mismatches!A9,Validation!N:N,0)),"")</f>
        <v/>
      </c>
      <c r="H9" s="10" t="str">
        <f>IF(ISBLANK(IFERROR(INDEX(Validation!H:H,MATCH(Mismatches!A9,Validation!N:N,0)),"")),"",IFERROR(INDEX(Validation!H:H,MATCH(Mismatches!A9,Validation!N:N,0)),""))</f>
        <v/>
      </c>
      <c r="I9" s="10" t="str">
        <f>IF(ISBLANK(IFERROR(INDEX(Validation!I:I,MATCH(Mismatches!A9,Validation!N:N,0)),"")),"",IFERROR(INDEX(Validation!I:I,MATCH(Mismatches!A9,Validation!N:N,0)),""))</f>
        <v/>
      </c>
      <c r="J9" s="6" t="str">
        <f>IF(ISBLANK(IFERROR(INDEX(Validation!J:J,MATCH(Mismatches!A9,Validation!N:N,0)),"")),"",IFERROR(INDEX(Validation!J:J,MATCH(Mismatches!A9,Validation!N:N,0)),""))</f>
        <v/>
      </c>
      <c r="K9" s="10" t="str">
        <f>IF(ISBLANK(IFERROR(INDEX(Validation!K:K,MATCH(Mismatches!A9,Validation!N:N,0)),"")),"",IFERROR(INDEX(Validation!K:K,MATCH(Mismatches!A9,Validation!N:N,0)),""))</f>
        <v/>
      </c>
    </row>
    <row r="10" spans="1:11">
      <c r="A10" s="6" t="str">
        <f>IF(A9&lt;Validation!$P$1,A9+1,"")</f>
        <v/>
      </c>
      <c r="B10" s="6" t="str">
        <f>IFERROR(INDEX(Validation!A:A,MATCH(Mismatches!A10,Validation!N:N,0)),"")</f>
        <v/>
      </c>
      <c r="C10" s="6" t="str">
        <f>IF(ISBLANK(IFERROR(INDEX(Validation!C:C,MATCH(Mismatches!A10,Validation!N:N,0)),"")),"",IFERROR(INDEX(Validation!C:C,MATCH(Mismatches!A10,Validation!N:N,0)),""))</f>
        <v/>
      </c>
      <c r="D10" s="10" t="str">
        <f>IFERROR(INDEX(Validation!D:D,MATCH(Mismatches!A10,Validation!N:N,0)),"")</f>
        <v/>
      </c>
      <c r="E10" s="10" t="str">
        <f>IFERROR(INDEX(Validation!E:E,MATCH(Mismatches!A10,Validation!N:N,0)),"")</f>
        <v/>
      </c>
      <c r="F10" s="10" t="str">
        <f>IFERROR(INDEX(Validation!F:F,MATCH(Mismatches!A10,Validation!N:N,0)),"")</f>
        <v/>
      </c>
      <c r="G10" s="10" t="str">
        <f>IFERROR(INDEX(Validation!G:G,MATCH(Mismatches!A10,Validation!N:N,0)),"")</f>
        <v/>
      </c>
      <c r="H10" s="10" t="str">
        <f>IF(ISBLANK(IFERROR(INDEX(Validation!H:H,MATCH(Mismatches!A10,Validation!N:N,0)),"")),"",IFERROR(INDEX(Validation!H:H,MATCH(Mismatches!A10,Validation!N:N,0)),""))</f>
        <v/>
      </c>
      <c r="I10" s="10" t="str">
        <f>IF(ISBLANK(IFERROR(INDEX(Validation!I:I,MATCH(Mismatches!A10,Validation!N:N,0)),"")),"",IFERROR(INDEX(Validation!I:I,MATCH(Mismatches!A10,Validation!N:N,0)),""))</f>
        <v/>
      </c>
      <c r="J10" s="6" t="str">
        <f>IF(ISBLANK(IFERROR(INDEX(Validation!J:J,MATCH(Mismatches!A10,Validation!N:N,0)),"")),"",IFERROR(INDEX(Validation!J:J,MATCH(Mismatches!A10,Validation!N:N,0)),""))</f>
        <v/>
      </c>
      <c r="K10" s="10" t="str">
        <f>IF(ISBLANK(IFERROR(INDEX(Validation!K:K,MATCH(Mismatches!A10,Validation!N:N,0)),"")),"",IFERROR(INDEX(Validation!K:K,MATCH(Mismatches!A10,Validation!N:N,0)),""))</f>
        <v/>
      </c>
    </row>
    <row r="11" spans="1:11">
      <c r="A11" s="6" t="str">
        <f>IF(A10&lt;Validation!$P$1,A10+1,"")</f>
        <v/>
      </c>
      <c r="B11" s="6" t="str">
        <f>IFERROR(INDEX(Validation!A:A,MATCH(Mismatches!A11,Validation!N:N,0)),"")</f>
        <v/>
      </c>
      <c r="C11" s="6" t="str">
        <f>IF(ISBLANK(IFERROR(INDEX(Validation!C:C,MATCH(Mismatches!A11,Validation!N:N,0)),"")),"",IFERROR(INDEX(Validation!C:C,MATCH(Mismatches!A11,Validation!N:N,0)),""))</f>
        <v/>
      </c>
      <c r="D11" s="10" t="str">
        <f>IFERROR(INDEX(Validation!D:D,MATCH(Mismatches!A11,Validation!N:N,0)),"")</f>
        <v/>
      </c>
      <c r="E11" s="10" t="str">
        <f>IFERROR(INDEX(Validation!E:E,MATCH(Mismatches!A11,Validation!N:N,0)),"")</f>
        <v/>
      </c>
      <c r="F11" s="10" t="str">
        <f>IFERROR(INDEX(Validation!F:F,MATCH(Mismatches!A11,Validation!N:N,0)),"")</f>
        <v/>
      </c>
      <c r="G11" s="10" t="str">
        <f>IFERROR(INDEX(Validation!G:G,MATCH(Mismatches!A11,Validation!N:N,0)),"")</f>
        <v/>
      </c>
      <c r="H11" s="10" t="str">
        <f>IF(ISBLANK(IFERROR(INDEX(Validation!H:H,MATCH(Mismatches!A11,Validation!N:N,0)),"")),"",IFERROR(INDEX(Validation!H:H,MATCH(Mismatches!A11,Validation!N:N,0)),""))</f>
        <v/>
      </c>
      <c r="I11" s="10" t="str">
        <f>IF(ISBLANK(IFERROR(INDEX(Validation!I:I,MATCH(Mismatches!A11,Validation!N:N,0)),"")),"",IFERROR(INDEX(Validation!I:I,MATCH(Mismatches!A11,Validation!N:N,0)),""))</f>
        <v/>
      </c>
      <c r="J11" s="6" t="str">
        <f>IF(ISBLANK(IFERROR(INDEX(Validation!J:J,MATCH(Mismatches!A11,Validation!N:N,0)),"")),"",IFERROR(INDEX(Validation!J:J,MATCH(Mismatches!A11,Validation!N:N,0)),""))</f>
        <v/>
      </c>
      <c r="K11" s="10" t="str">
        <f>IF(ISBLANK(IFERROR(INDEX(Validation!K:K,MATCH(Mismatches!A11,Validation!N:N,0)),"")),"",IFERROR(INDEX(Validation!K:K,MATCH(Mismatches!A11,Validation!N:N,0)),""))</f>
        <v/>
      </c>
    </row>
    <row r="12" spans="1:11">
      <c r="A12" s="6" t="str">
        <f>IF(A11&lt;Validation!$P$1,A11+1,"")</f>
        <v/>
      </c>
      <c r="B12" s="6" t="str">
        <f>IFERROR(INDEX(Validation!A:A,MATCH(Mismatches!A12,Validation!N:N,0)),"")</f>
        <v/>
      </c>
      <c r="C12" s="6" t="str">
        <f>IF(ISBLANK(IFERROR(INDEX(Validation!C:C,MATCH(Mismatches!A12,Validation!N:N,0)),"")),"",IFERROR(INDEX(Validation!C:C,MATCH(Mismatches!A12,Validation!N:N,0)),""))</f>
        <v/>
      </c>
      <c r="D12" s="10" t="str">
        <f>IFERROR(INDEX(Validation!D:D,MATCH(Mismatches!A12,Validation!N:N,0)),"")</f>
        <v/>
      </c>
      <c r="E12" s="10" t="str">
        <f>IFERROR(INDEX(Validation!E:E,MATCH(Mismatches!A12,Validation!N:N,0)),"")</f>
        <v/>
      </c>
      <c r="F12" s="10" t="str">
        <f>IFERROR(INDEX(Validation!F:F,MATCH(Mismatches!A12,Validation!N:N,0)),"")</f>
        <v/>
      </c>
      <c r="G12" s="10" t="str">
        <f>IFERROR(INDEX(Validation!G:G,MATCH(Mismatches!A12,Validation!N:N,0)),"")</f>
        <v/>
      </c>
      <c r="H12" s="10" t="str">
        <f>IF(ISBLANK(IFERROR(INDEX(Validation!H:H,MATCH(Mismatches!A12,Validation!N:N,0)),"")),"",IFERROR(INDEX(Validation!H:H,MATCH(Mismatches!A12,Validation!N:N,0)),""))</f>
        <v/>
      </c>
      <c r="I12" s="10" t="str">
        <f>IF(ISBLANK(IFERROR(INDEX(Validation!I:I,MATCH(Mismatches!A12,Validation!N:N,0)),"")),"",IFERROR(INDEX(Validation!I:I,MATCH(Mismatches!A12,Validation!N:N,0)),""))</f>
        <v/>
      </c>
      <c r="J12" s="6" t="str">
        <f>IF(ISBLANK(IFERROR(INDEX(Validation!J:J,MATCH(Mismatches!A12,Validation!N:N,0)),"")),"",IFERROR(INDEX(Validation!J:J,MATCH(Mismatches!A12,Validation!N:N,0)),""))</f>
        <v/>
      </c>
      <c r="K12" s="10" t="str">
        <f>IF(ISBLANK(IFERROR(INDEX(Validation!K:K,MATCH(Mismatches!A12,Validation!N:N,0)),"")),"",IFERROR(INDEX(Validation!K:K,MATCH(Mismatches!A12,Validation!N:N,0)),""))</f>
        <v/>
      </c>
    </row>
    <row r="13" spans="1:11">
      <c r="A13" s="6" t="str">
        <f>IF(A12&lt;Validation!$P$1,A12+1,"")</f>
        <v/>
      </c>
      <c r="B13" s="6" t="str">
        <f>IFERROR(INDEX(Validation!A:A,MATCH(Mismatches!A13,Validation!N:N,0)),"")</f>
        <v/>
      </c>
      <c r="C13" s="6" t="str">
        <f>IF(ISBLANK(IFERROR(INDEX(Validation!C:C,MATCH(Mismatches!A13,Validation!N:N,0)),"")),"",IFERROR(INDEX(Validation!C:C,MATCH(Mismatches!A13,Validation!N:N,0)),""))</f>
        <v/>
      </c>
      <c r="D13" s="10" t="str">
        <f>IFERROR(INDEX(Validation!D:D,MATCH(Mismatches!A13,Validation!N:N,0)),"")</f>
        <v/>
      </c>
      <c r="E13" s="10" t="str">
        <f>IFERROR(INDEX(Validation!E:E,MATCH(Mismatches!A13,Validation!N:N,0)),"")</f>
        <v/>
      </c>
      <c r="F13" s="10" t="str">
        <f>IFERROR(INDEX(Validation!F:F,MATCH(Mismatches!A13,Validation!N:N,0)),"")</f>
        <v/>
      </c>
      <c r="G13" s="10" t="str">
        <f>IFERROR(INDEX(Validation!G:G,MATCH(Mismatches!A13,Validation!N:N,0)),"")</f>
        <v/>
      </c>
      <c r="H13" s="10" t="str">
        <f>IF(ISBLANK(IFERROR(INDEX(Validation!H:H,MATCH(Mismatches!A13,Validation!N:N,0)),"")),"",IFERROR(INDEX(Validation!H:H,MATCH(Mismatches!A13,Validation!N:N,0)),""))</f>
        <v/>
      </c>
      <c r="I13" s="10" t="str">
        <f>IF(ISBLANK(IFERROR(INDEX(Validation!I:I,MATCH(Mismatches!A13,Validation!N:N,0)),"")),"",IFERROR(INDEX(Validation!I:I,MATCH(Mismatches!A13,Validation!N:N,0)),""))</f>
        <v/>
      </c>
      <c r="J13" s="6" t="str">
        <f>IF(ISBLANK(IFERROR(INDEX(Validation!J:J,MATCH(Mismatches!A13,Validation!N:N,0)),"")),"",IFERROR(INDEX(Validation!J:J,MATCH(Mismatches!A13,Validation!N:N,0)),""))</f>
        <v/>
      </c>
      <c r="K13" s="10" t="str">
        <f>IF(ISBLANK(IFERROR(INDEX(Validation!K:K,MATCH(Mismatches!A13,Validation!N:N,0)),"")),"",IFERROR(INDEX(Validation!K:K,MATCH(Mismatches!A13,Validation!N:N,0)),""))</f>
        <v/>
      </c>
    </row>
    <row r="14" spans="1:11">
      <c r="A14" s="6" t="str">
        <f>IF(A13&lt;Validation!$P$1,A13+1,"")</f>
        <v/>
      </c>
      <c r="B14" s="6" t="str">
        <f>IFERROR(INDEX(Validation!A:A,MATCH(Mismatches!A14,Validation!N:N,0)),"")</f>
        <v/>
      </c>
      <c r="C14" s="6" t="str">
        <f>IF(ISBLANK(IFERROR(INDEX(Validation!C:C,MATCH(Mismatches!A14,Validation!N:N,0)),"")),"",IFERROR(INDEX(Validation!C:C,MATCH(Mismatches!A14,Validation!N:N,0)),""))</f>
        <v/>
      </c>
      <c r="D14" s="10" t="str">
        <f>IFERROR(INDEX(Validation!D:D,MATCH(Mismatches!A14,Validation!N:N,0)),"")</f>
        <v/>
      </c>
      <c r="E14" s="10" t="str">
        <f>IFERROR(INDEX(Validation!E:E,MATCH(Mismatches!A14,Validation!N:N,0)),"")</f>
        <v/>
      </c>
      <c r="F14" s="10" t="str">
        <f>IFERROR(INDEX(Validation!F:F,MATCH(Mismatches!A14,Validation!N:N,0)),"")</f>
        <v/>
      </c>
      <c r="G14" s="10" t="str">
        <f>IFERROR(INDEX(Validation!G:G,MATCH(Mismatches!A14,Validation!N:N,0)),"")</f>
        <v/>
      </c>
      <c r="H14" s="10" t="str">
        <f>IF(ISBLANK(IFERROR(INDEX(Validation!H:H,MATCH(Mismatches!A14,Validation!N:N,0)),"")),"",IFERROR(INDEX(Validation!H:H,MATCH(Mismatches!A14,Validation!N:N,0)),""))</f>
        <v/>
      </c>
      <c r="I14" s="10" t="str">
        <f>IF(ISBLANK(IFERROR(INDEX(Validation!I:I,MATCH(Mismatches!A14,Validation!N:N,0)),"")),"",IFERROR(INDEX(Validation!I:I,MATCH(Mismatches!A14,Validation!N:N,0)),""))</f>
        <v/>
      </c>
      <c r="J14" s="6" t="str">
        <f>IF(ISBLANK(IFERROR(INDEX(Validation!J:J,MATCH(Mismatches!A14,Validation!N:N,0)),"")),"",IFERROR(INDEX(Validation!J:J,MATCH(Mismatches!A14,Validation!N:N,0)),""))</f>
        <v/>
      </c>
      <c r="K14" s="10" t="str">
        <f>IF(ISBLANK(IFERROR(INDEX(Validation!K:K,MATCH(Mismatches!A14,Validation!N:N,0)),"")),"",IFERROR(INDEX(Validation!K:K,MATCH(Mismatches!A14,Validation!N:N,0)),""))</f>
        <v/>
      </c>
    </row>
    <row r="15" spans="1:11">
      <c r="A15" s="6" t="str">
        <f>IF(A14&lt;Validation!$P$1,A14+1,"")</f>
        <v/>
      </c>
      <c r="B15" s="6" t="str">
        <f>IFERROR(INDEX(Validation!A:A,MATCH(Mismatches!A15,Validation!N:N,0)),"")</f>
        <v/>
      </c>
      <c r="C15" s="6" t="str">
        <f>IF(ISBLANK(IFERROR(INDEX(Validation!C:C,MATCH(Mismatches!A15,Validation!N:N,0)),"")),"",IFERROR(INDEX(Validation!C:C,MATCH(Mismatches!A15,Validation!N:N,0)),""))</f>
        <v/>
      </c>
      <c r="D15" s="10" t="str">
        <f>IFERROR(INDEX(Validation!D:D,MATCH(Mismatches!A15,Validation!N:N,0)),"")</f>
        <v/>
      </c>
      <c r="E15" s="10" t="str">
        <f>IFERROR(INDEX(Validation!E:E,MATCH(Mismatches!A15,Validation!N:N,0)),"")</f>
        <v/>
      </c>
      <c r="F15" s="10" t="str">
        <f>IFERROR(INDEX(Validation!F:F,MATCH(Mismatches!A15,Validation!N:N,0)),"")</f>
        <v/>
      </c>
      <c r="G15" s="10" t="str">
        <f>IFERROR(INDEX(Validation!G:G,MATCH(Mismatches!A15,Validation!N:N,0)),"")</f>
        <v/>
      </c>
      <c r="H15" s="10" t="str">
        <f>IF(ISBLANK(IFERROR(INDEX(Validation!H:H,MATCH(Mismatches!A15,Validation!N:N,0)),"")),"",IFERROR(INDEX(Validation!H:H,MATCH(Mismatches!A15,Validation!N:N,0)),""))</f>
        <v/>
      </c>
      <c r="I15" s="10" t="str">
        <f>IF(ISBLANK(IFERROR(INDEX(Validation!I:I,MATCH(Mismatches!A15,Validation!N:N,0)),"")),"",IFERROR(INDEX(Validation!I:I,MATCH(Mismatches!A15,Validation!N:N,0)),""))</f>
        <v/>
      </c>
      <c r="J15" s="6" t="str">
        <f>IF(ISBLANK(IFERROR(INDEX(Validation!J:J,MATCH(Mismatches!A15,Validation!N:N,0)),"")),"",IFERROR(INDEX(Validation!J:J,MATCH(Mismatches!A15,Validation!N:N,0)),""))</f>
        <v/>
      </c>
      <c r="K15" s="10" t="str">
        <f>IF(ISBLANK(IFERROR(INDEX(Validation!K:K,MATCH(Mismatches!A15,Validation!N:N,0)),"")),"",IFERROR(INDEX(Validation!K:K,MATCH(Mismatches!A15,Validation!N:N,0)),""))</f>
        <v/>
      </c>
    </row>
    <row r="16" spans="1:11">
      <c r="A16" s="6" t="str">
        <f>IF(A15&lt;Validation!$P$1,A15+1,"")</f>
        <v/>
      </c>
      <c r="B16" s="6" t="str">
        <f>IFERROR(INDEX(Validation!A:A,MATCH(Mismatches!A16,Validation!N:N,0)),"")</f>
        <v/>
      </c>
      <c r="C16" s="6" t="str">
        <f>IF(ISBLANK(IFERROR(INDEX(Validation!C:C,MATCH(Mismatches!A16,Validation!N:N,0)),"")),"",IFERROR(INDEX(Validation!C:C,MATCH(Mismatches!A16,Validation!N:N,0)),""))</f>
        <v/>
      </c>
      <c r="D16" s="10" t="str">
        <f>IFERROR(INDEX(Validation!D:D,MATCH(Mismatches!A16,Validation!N:N,0)),"")</f>
        <v/>
      </c>
      <c r="E16" s="10" t="str">
        <f>IFERROR(INDEX(Validation!E:E,MATCH(Mismatches!A16,Validation!N:N,0)),"")</f>
        <v/>
      </c>
      <c r="F16" s="10" t="str">
        <f>IFERROR(INDEX(Validation!F:F,MATCH(Mismatches!A16,Validation!N:N,0)),"")</f>
        <v/>
      </c>
      <c r="G16" s="10" t="str">
        <f>IFERROR(INDEX(Validation!G:G,MATCH(Mismatches!A16,Validation!N:N,0)),"")</f>
        <v/>
      </c>
      <c r="H16" s="10" t="str">
        <f>IF(ISBLANK(IFERROR(INDEX(Validation!H:H,MATCH(Mismatches!A16,Validation!N:N,0)),"")),"",IFERROR(INDEX(Validation!H:H,MATCH(Mismatches!A16,Validation!N:N,0)),""))</f>
        <v/>
      </c>
      <c r="I16" s="10" t="str">
        <f>IF(ISBLANK(IFERROR(INDEX(Validation!I:I,MATCH(Mismatches!A16,Validation!N:N,0)),"")),"",IFERROR(INDEX(Validation!I:I,MATCH(Mismatches!A16,Validation!N:N,0)),""))</f>
        <v/>
      </c>
      <c r="J16" s="6" t="str">
        <f>IF(ISBLANK(IFERROR(INDEX(Validation!J:J,MATCH(Mismatches!A16,Validation!N:N,0)),"")),"",IFERROR(INDEX(Validation!J:J,MATCH(Mismatches!A16,Validation!N:N,0)),""))</f>
        <v/>
      </c>
      <c r="K16" s="10" t="str">
        <f>IF(ISBLANK(IFERROR(INDEX(Validation!K:K,MATCH(Mismatches!A16,Validation!N:N,0)),"")),"",IFERROR(INDEX(Validation!K:K,MATCH(Mismatches!A16,Validation!N:N,0)),""))</f>
        <v/>
      </c>
    </row>
    <row r="17" spans="1:11">
      <c r="A17" s="6" t="str">
        <f>IF(A16&lt;Validation!$P$1,A16+1,"")</f>
        <v/>
      </c>
      <c r="B17" s="6" t="str">
        <f>IFERROR(INDEX(Validation!A:A,MATCH(Mismatches!A17,Validation!N:N,0)),"")</f>
        <v/>
      </c>
      <c r="C17" s="6" t="str">
        <f>IF(ISBLANK(IFERROR(INDEX(Validation!C:C,MATCH(Mismatches!A17,Validation!N:N,0)),"")),"",IFERROR(INDEX(Validation!C:C,MATCH(Mismatches!A17,Validation!N:N,0)),""))</f>
        <v/>
      </c>
      <c r="D17" s="10" t="str">
        <f>IFERROR(INDEX(Validation!D:D,MATCH(Mismatches!A17,Validation!N:N,0)),"")</f>
        <v/>
      </c>
      <c r="E17" s="10" t="str">
        <f>IFERROR(INDEX(Validation!E:E,MATCH(Mismatches!A17,Validation!N:N,0)),"")</f>
        <v/>
      </c>
      <c r="F17" s="10" t="str">
        <f>IFERROR(INDEX(Validation!F:F,MATCH(Mismatches!A17,Validation!N:N,0)),"")</f>
        <v/>
      </c>
      <c r="G17" s="10" t="str">
        <f>IFERROR(INDEX(Validation!G:G,MATCH(Mismatches!A17,Validation!N:N,0)),"")</f>
        <v/>
      </c>
      <c r="H17" s="10" t="str">
        <f>IF(ISBLANK(IFERROR(INDEX(Validation!H:H,MATCH(Mismatches!A17,Validation!N:N,0)),"")),"",IFERROR(INDEX(Validation!H:H,MATCH(Mismatches!A17,Validation!N:N,0)),""))</f>
        <v/>
      </c>
      <c r="I17" s="10" t="str">
        <f>IF(ISBLANK(IFERROR(INDEX(Validation!I:I,MATCH(Mismatches!A17,Validation!N:N,0)),"")),"",IFERROR(INDEX(Validation!I:I,MATCH(Mismatches!A17,Validation!N:N,0)),""))</f>
        <v/>
      </c>
      <c r="J17" s="6" t="str">
        <f>IF(ISBLANK(IFERROR(INDEX(Validation!J:J,MATCH(Mismatches!A17,Validation!N:N,0)),"")),"",IFERROR(INDEX(Validation!J:J,MATCH(Mismatches!A17,Validation!N:N,0)),""))</f>
        <v/>
      </c>
      <c r="K17" s="10" t="str">
        <f>IF(ISBLANK(IFERROR(INDEX(Validation!K:K,MATCH(Mismatches!A17,Validation!N:N,0)),"")),"",IFERROR(INDEX(Validation!K:K,MATCH(Mismatches!A17,Validation!N:N,0)),""))</f>
        <v/>
      </c>
    </row>
    <row r="18" spans="1:11">
      <c r="A18" s="6" t="str">
        <f>IF(A17&lt;Validation!$P$1,A17+1,"")</f>
        <v/>
      </c>
      <c r="B18" s="6" t="str">
        <f>IFERROR(INDEX(Validation!A:A,MATCH(Mismatches!A18,Validation!N:N,0)),"")</f>
        <v/>
      </c>
      <c r="C18" s="6" t="str">
        <f>IF(ISBLANK(IFERROR(INDEX(Validation!C:C,MATCH(Mismatches!A18,Validation!N:N,0)),"")),"",IFERROR(INDEX(Validation!C:C,MATCH(Mismatches!A18,Validation!N:N,0)),""))</f>
        <v/>
      </c>
      <c r="D18" s="10" t="str">
        <f>IFERROR(INDEX(Validation!D:D,MATCH(Mismatches!A18,Validation!N:N,0)),"")</f>
        <v/>
      </c>
      <c r="E18" s="10" t="str">
        <f>IFERROR(INDEX(Validation!E:E,MATCH(Mismatches!A18,Validation!N:N,0)),"")</f>
        <v/>
      </c>
      <c r="F18" s="10" t="str">
        <f>IFERROR(INDEX(Validation!F:F,MATCH(Mismatches!A18,Validation!N:N,0)),"")</f>
        <v/>
      </c>
      <c r="G18" s="10" t="str">
        <f>IFERROR(INDEX(Validation!G:G,MATCH(Mismatches!A18,Validation!N:N,0)),"")</f>
        <v/>
      </c>
      <c r="H18" s="10" t="str">
        <f>IF(ISBLANK(IFERROR(INDEX(Validation!H:H,MATCH(Mismatches!A18,Validation!N:N,0)),"")),"",IFERROR(INDEX(Validation!H:H,MATCH(Mismatches!A18,Validation!N:N,0)),""))</f>
        <v/>
      </c>
      <c r="I18" s="10" t="str">
        <f>IF(ISBLANK(IFERROR(INDEX(Validation!I:I,MATCH(Mismatches!A18,Validation!N:N,0)),"")),"",IFERROR(INDEX(Validation!I:I,MATCH(Mismatches!A18,Validation!N:N,0)),""))</f>
        <v/>
      </c>
      <c r="J18" s="6" t="str">
        <f>IF(ISBLANK(IFERROR(INDEX(Validation!J:J,MATCH(Mismatches!A18,Validation!N:N,0)),"")),"",IFERROR(INDEX(Validation!J:J,MATCH(Mismatches!A18,Validation!N:N,0)),""))</f>
        <v/>
      </c>
      <c r="K18" s="10" t="str">
        <f>IF(ISBLANK(IFERROR(INDEX(Validation!K:K,MATCH(Mismatches!A18,Validation!N:N,0)),"")),"",IFERROR(INDEX(Validation!K:K,MATCH(Mismatches!A18,Validation!N:N,0)),""))</f>
        <v/>
      </c>
    </row>
    <row r="19" spans="1:11">
      <c r="A19" s="6" t="str">
        <f>IF(A18&lt;Validation!$P$1,A18+1,"")</f>
        <v/>
      </c>
      <c r="B19" s="6" t="str">
        <f>IFERROR(INDEX(Validation!A:A,MATCH(Mismatches!A19,Validation!N:N,0)),"")</f>
        <v/>
      </c>
      <c r="C19" s="6" t="str">
        <f>IF(ISBLANK(IFERROR(INDEX(Validation!C:C,MATCH(Mismatches!A19,Validation!N:N,0)),"")),"",IFERROR(INDEX(Validation!C:C,MATCH(Mismatches!A19,Validation!N:N,0)),""))</f>
        <v/>
      </c>
      <c r="D19" s="10" t="str">
        <f>IFERROR(INDEX(Validation!D:D,MATCH(Mismatches!A19,Validation!N:N,0)),"")</f>
        <v/>
      </c>
      <c r="E19" s="10" t="str">
        <f>IFERROR(INDEX(Validation!E:E,MATCH(Mismatches!A19,Validation!N:N,0)),"")</f>
        <v/>
      </c>
      <c r="F19" s="10" t="str">
        <f>IFERROR(INDEX(Validation!F:F,MATCH(Mismatches!A19,Validation!N:N,0)),"")</f>
        <v/>
      </c>
      <c r="G19" s="10" t="str">
        <f>IFERROR(INDEX(Validation!G:G,MATCH(Mismatches!A19,Validation!N:N,0)),"")</f>
        <v/>
      </c>
      <c r="H19" s="10" t="str">
        <f>IF(ISBLANK(IFERROR(INDEX(Validation!H:H,MATCH(Mismatches!A19,Validation!N:N,0)),"")),"",IFERROR(INDEX(Validation!H:H,MATCH(Mismatches!A19,Validation!N:N,0)),""))</f>
        <v/>
      </c>
      <c r="I19" s="10" t="str">
        <f>IF(ISBLANK(IFERROR(INDEX(Validation!I:I,MATCH(Mismatches!A19,Validation!N:N,0)),"")),"",IFERROR(INDEX(Validation!I:I,MATCH(Mismatches!A19,Validation!N:N,0)),""))</f>
        <v/>
      </c>
      <c r="J19" s="6" t="str">
        <f>IF(ISBLANK(IFERROR(INDEX(Validation!J:J,MATCH(Mismatches!A19,Validation!N:N,0)),"")),"",IFERROR(INDEX(Validation!J:J,MATCH(Mismatches!A19,Validation!N:N,0)),""))</f>
        <v/>
      </c>
      <c r="K19" s="10" t="str">
        <f>IF(ISBLANK(IFERROR(INDEX(Validation!K:K,MATCH(Mismatches!A19,Validation!N:N,0)),"")),"",IFERROR(INDEX(Validation!K:K,MATCH(Mismatches!A19,Validation!N:N,0)),""))</f>
        <v/>
      </c>
    </row>
    <row r="20" spans="1:11">
      <c r="A20" s="6" t="str">
        <f>IF(A19&lt;Validation!$P$1,A19+1,"")</f>
        <v/>
      </c>
      <c r="B20" s="6" t="str">
        <f>IFERROR(INDEX(Validation!A:A,MATCH(Mismatches!A20,Validation!N:N,0)),"")</f>
        <v/>
      </c>
      <c r="C20" s="6" t="str">
        <f>IF(ISBLANK(IFERROR(INDEX(Validation!C:C,MATCH(Mismatches!A20,Validation!N:N,0)),"")),"",IFERROR(INDEX(Validation!C:C,MATCH(Mismatches!A20,Validation!N:N,0)),""))</f>
        <v/>
      </c>
      <c r="D20" s="10" t="str">
        <f>IFERROR(INDEX(Validation!D:D,MATCH(Mismatches!A20,Validation!N:N,0)),"")</f>
        <v/>
      </c>
      <c r="E20" s="10" t="str">
        <f>IFERROR(INDEX(Validation!E:E,MATCH(Mismatches!A20,Validation!N:N,0)),"")</f>
        <v/>
      </c>
      <c r="F20" s="10" t="str">
        <f>IFERROR(INDEX(Validation!F:F,MATCH(Mismatches!A20,Validation!N:N,0)),"")</f>
        <v/>
      </c>
      <c r="G20" s="10" t="str">
        <f>IFERROR(INDEX(Validation!G:G,MATCH(Mismatches!A20,Validation!N:N,0)),"")</f>
        <v/>
      </c>
      <c r="H20" s="10" t="str">
        <f>IF(ISBLANK(IFERROR(INDEX(Validation!H:H,MATCH(Mismatches!A20,Validation!N:N,0)),"")),"",IFERROR(INDEX(Validation!H:H,MATCH(Mismatches!A20,Validation!N:N,0)),""))</f>
        <v/>
      </c>
      <c r="I20" s="10" t="str">
        <f>IF(ISBLANK(IFERROR(INDEX(Validation!I:I,MATCH(Mismatches!A20,Validation!N:N,0)),"")),"",IFERROR(INDEX(Validation!I:I,MATCH(Mismatches!A20,Validation!N:N,0)),""))</f>
        <v/>
      </c>
      <c r="J20" s="6" t="str">
        <f>IF(ISBLANK(IFERROR(INDEX(Validation!J:J,MATCH(Mismatches!A20,Validation!N:N,0)),"")),"",IFERROR(INDEX(Validation!J:J,MATCH(Mismatches!A20,Validation!N:N,0)),""))</f>
        <v/>
      </c>
      <c r="K20" s="10" t="str">
        <f>IF(ISBLANK(IFERROR(INDEX(Validation!K:K,MATCH(Mismatches!A20,Validation!N:N,0)),"")),"",IFERROR(INDEX(Validation!K:K,MATCH(Mismatches!A20,Validation!N:N,0)),""))</f>
        <v/>
      </c>
    </row>
    <row r="21" spans="1:11">
      <c r="A21" s="6" t="str">
        <f>IF(A20&lt;Validation!$P$1,A20+1,"")</f>
        <v/>
      </c>
      <c r="B21" s="6" t="str">
        <f>IFERROR(INDEX(Validation!A:A,MATCH(Mismatches!A21,Validation!N:N,0)),"")</f>
        <v/>
      </c>
      <c r="C21" s="6" t="str">
        <f>IF(ISBLANK(IFERROR(INDEX(Validation!C:C,MATCH(Mismatches!A21,Validation!N:N,0)),"")),"",IFERROR(INDEX(Validation!C:C,MATCH(Mismatches!A21,Validation!N:N,0)),""))</f>
        <v/>
      </c>
      <c r="D21" s="10" t="str">
        <f>IFERROR(INDEX(Validation!D:D,MATCH(Mismatches!A21,Validation!N:N,0)),"")</f>
        <v/>
      </c>
      <c r="E21" s="10" t="str">
        <f>IFERROR(INDEX(Validation!E:E,MATCH(Mismatches!A21,Validation!N:N,0)),"")</f>
        <v/>
      </c>
      <c r="F21" s="10" t="str">
        <f>IFERROR(INDEX(Validation!F:F,MATCH(Mismatches!A21,Validation!N:N,0)),"")</f>
        <v/>
      </c>
      <c r="G21" s="10" t="str">
        <f>IFERROR(INDEX(Validation!G:G,MATCH(Mismatches!A21,Validation!N:N,0)),"")</f>
        <v/>
      </c>
      <c r="H21" s="10" t="str">
        <f>IF(ISBLANK(IFERROR(INDEX(Validation!H:H,MATCH(Mismatches!A21,Validation!N:N,0)),"")),"",IFERROR(INDEX(Validation!H:H,MATCH(Mismatches!A21,Validation!N:N,0)),""))</f>
        <v/>
      </c>
      <c r="I21" s="10" t="str">
        <f>IF(ISBLANK(IFERROR(INDEX(Validation!I:I,MATCH(Mismatches!A21,Validation!N:N,0)),"")),"",IFERROR(INDEX(Validation!I:I,MATCH(Mismatches!A21,Validation!N:N,0)),""))</f>
        <v/>
      </c>
      <c r="J21" s="6" t="str">
        <f>IF(ISBLANK(IFERROR(INDEX(Validation!J:J,MATCH(Mismatches!A21,Validation!N:N,0)),"")),"",IFERROR(INDEX(Validation!J:J,MATCH(Mismatches!A21,Validation!N:N,0)),""))</f>
        <v/>
      </c>
      <c r="K21" s="10" t="str">
        <f>IF(ISBLANK(IFERROR(INDEX(Validation!K:K,MATCH(Mismatches!A21,Validation!N:N,0)),"")),"",IFERROR(INDEX(Validation!K:K,MATCH(Mismatches!A21,Validation!N:N,0)),""))</f>
        <v/>
      </c>
    </row>
    <row r="22" spans="1:11">
      <c r="A22" s="6" t="str">
        <f>IF(A21&lt;Validation!$P$1,A21+1,"")</f>
        <v/>
      </c>
      <c r="B22" s="6" t="str">
        <f>IFERROR(INDEX(Validation!A:A,MATCH(Mismatches!A22,Validation!N:N,0)),"")</f>
        <v/>
      </c>
      <c r="C22" s="6" t="str">
        <f>IF(ISBLANK(IFERROR(INDEX(Validation!C:C,MATCH(Mismatches!A22,Validation!N:N,0)),"")),"",IFERROR(INDEX(Validation!C:C,MATCH(Mismatches!A22,Validation!N:N,0)),""))</f>
        <v/>
      </c>
      <c r="D22" s="10" t="str">
        <f>IFERROR(INDEX(Validation!D:D,MATCH(Mismatches!A22,Validation!N:N,0)),"")</f>
        <v/>
      </c>
      <c r="E22" s="10" t="str">
        <f>IFERROR(INDEX(Validation!E:E,MATCH(Mismatches!A22,Validation!N:N,0)),"")</f>
        <v/>
      </c>
      <c r="F22" s="10" t="str">
        <f>IFERROR(INDEX(Validation!F:F,MATCH(Mismatches!A22,Validation!N:N,0)),"")</f>
        <v/>
      </c>
      <c r="G22" s="10" t="str">
        <f>IFERROR(INDEX(Validation!G:G,MATCH(Mismatches!A22,Validation!N:N,0)),"")</f>
        <v/>
      </c>
      <c r="H22" s="10" t="str">
        <f>IF(ISBLANK(IFERROR(INDEX(Validation!H:H,MATCH(Mismatches!A22,Validation!N:N,0)),"")),"",IFERROR(INDEX(Validation!H:H,MATCH(Mismatches!A22,Validation!N:N,0)),""))</f>
        <v/>
      </c>
      <c r="I22" s="10" t="str">
        <f>IF(ISBLANK(IFERROR(INDEX(Validation!I:I,MATCH(Mismatches!A22,Validation!N:N,0)),"")),"",IFERROR(INDEX(Validation!I:I,MATCH(Mismatches!A22,Validation!N:N,0)),""))</f>
        <v/>
      </c>
      <c r="J22" s="6" t="str">
        <f>IF(ISBLANK(IFERROR(INDEX(Validation!J:J,MATCH(Mismatches!A22,Validation!N:N,0)),"")),"",IFERROR(INDEX(Validation!J:J,MATCH(Mismatches!A22,Validation!N:N,0)),""))</f>
        <v/>
      </c>
      <c r="K22" s="10" t="str">
        <f>IF(ISBLANK(IFERROR(INDEX(Validation!K:K,MATCH(Mismatches!A22,Validation!N:N,0)),"")),"",IFERROR(INDEX(Validation!K:K,MATCH(Mismatches!A22,Validation!N:N,0)),""))</f>
        <v/>
      </c>
    </row>
    <row r="23" spans="1:11">
      <c r="A23" s="6" t="str">
        <f>IF(A22&lt;Validation!$P$1,A22+1,"")</f>
        <v/>
      </c>
      <c r="B23" s="6" t="str">
        <f>IFERROR(INDEX(Validation!A:A,MATCH(Mismatches!A23,Validation!N:N,0)),"")</f>
        <v/>
      </c>
      <c r="C23" s="6" t="str">
        <f>IF(ISBLANK(IFERROR(INDEX(Validation!C:C,MATCH(Mismatches!A23,Validation!N:N,0)),"")),"",IFERROR(INDEX(Validation!C:C,MATCH(Mismatches!A23,Validation!N:N,0)),""))</f>
        <v/>
      </c>
      <c r="D23" s="10" t="str">
        <f>IFERROR(INDEX(Validation!D:D,MATCH(Mismatches!A23,Validation!N:N,0)),"")</f>
        <v/>
      </c>
      <c r="E23" s="10" t="str">
        <f>IFERROR(INDEX(Validation!E:E,MATCH(Mismatches!A23,Validation!N:N,0)),"")</f>
        <v/>
      </c>
      <c r="F23" s="10" t="str">
        <f>IFERROR(INDEX(Validation!F:F,MATCH(Mismatches!A23,Validation!N:N,0)),"")</f>
        <v/>
      </c>
      <c r="G23" s="10" t="str">
        <f>IFERROR(INDEX(Validation!G:G,MATCH(Mismatches!A23,Validation!N:N,0)),"")</f>
        <v/>
      </c>
      <c r="H23" s="10" t="str">
        <f>IF(ISBLANK(IFERROR(INDEX(Validation!H:H,MATCH(Mismatches!A23,Validation!N:N,0)),"")),"",IFERROR(INDEX(Validation!H:H,MATCH(Mismatches!A23,Validation!N:N,0)),""))</f>
        <v/>
      </c>
      <c r="I23" s="10" t="str">
        <f>IF(ISBLANK(IFERROR(INDEX(Validation!I:I,MATCH(Mismatches!A23,Validation!N:N,0)),"")),"",IFERROR(INDEX(Validation!I:I,MATCH(Mismatches!A23,Validation!N:N,0)),""))</f>
        <v/>
      </c>
      <c r="J23" s="6" t="str">
        <f>IF(ISBLANK(IFERROR(INDEX(Validation!J:J,MATCH(Mismatches!A23,Validation!N:N,0)),"")),"",IFERROR(INDEX(Validation!J:J,MATCH(Mismatches!A23,Validation!N:N,0)),""))</f>
        <v/>
      </c>
      <c r="K23" s="10" t="str">
        <f>IF(ISBLANK(IFERROR(INDEX(Validation!K:K,MATCH(Mismatches!A23,Validation!N:N,0)),"")),"",IFERROR(INDEX(Validation!K:K,MATCH(Mismatches!A23,Validation!N:N,0)),""))</f>
        <v/>
      </c>
    </row>
    <row r="24" spans="1:11">
      <c r="A24" s="6" t="str">
        <f>IF(A23&lt;Validation!$P$1,A23+1,"")</f>
        <v/>
      </c>
      <c r="B24" s="6" t="str">
        <f>IFERROR(INDEX(Validation!A:A,MATCH(Mismatches!A24,Validation!N:N,0)),"")</f>
        <v/>
      </c>
      <c r="C24" s="6" t="str">
        <f>IF(ISBLANK(IFERROR(INDEX(Validation!C:C,MATCH(Mismatches!A24,Validation!N:N,0)),"")),"",IFERROR(INDEX(Validation!C:C,MATCH(Mismatches!A24,Validation!N:N,0)),""))</f>
        <v/>
      </c>
      <c r="D24" s="10" t="str">
        <f>IFERROR(INDEX(Validation!D:D,MATCH(Mismatches!A24,Validation!N:N,0)),"")</f>
        <v/>
      </c>
      <c r="E24" s="10" t="str">
        <f>IFERROR(INDEX(Validation!E:E,MATCH(Mismatches!A24,Validation!N:N,0)),"")</f>
        <v/>
      </c>
      <c r="F24" s="10" t="str">
        <f>IFERROR(INDEX(Validation!F:F,MATCH(Mismatches!A24,Validation!N:N,0)),"")</f>
        <v/>
      </c>
      <c r="G24" s="10" t="str">
        <f>IFERROR(INDEX(Validation!G:G,MATCH(Mismatches!A24,Validation!N:N,0)),"")</f>
        <v/>
      </c>
      <c r="H24" s="10" t="str">
        <f>IF(ISBLANK(IFERROR(INDEX(Validation!H:H,MATCH(Mismatches!A24,Validation!N:N,0)),"")),"",IFERROR(INDEX(Validation!H:H,MATCH(Mismatches!A24,Validation!N:N,0)),""))</f>
        <v/>
      </c>
      <c r="I24" s="10" t="str">
        <f>IF(ISBLANK(IFERROR(INDEX(Validation!I:I,MATCH(Mismatches!A24,Validation!N:N,0)),"")),"",IFERROR(INDEX(Validation!I:I,MATCH(Mismatches!A24,Validation!N:N,0)),""))</f>
        <v/>
      </c>
      <c r="J24" s="6" t="str">
        <f>IF(ISBLANK(IFERROR(INDEX(Validation!J:J,MATCH(Mismatches!A24,Validation!N:N,0)),"")),"",IFERROR(INDEX(Validation!J:J,MATCH(Mismatches!A24,Validation!N:N,0)),""))</f>
        <v/>
      </c>
      <c r="K24" s="10" t="str">
        <f>IF(ISBLANK(IFERROR(INDEX(Validation!K:K,MATCH(Mismatches!A24,Validation!N:N,0)),"")),"",IFERROR(INDEX(Validation!K:K,MATCH(Mismatches!A24,Validation!N:N,0)),""))</f>
        <v/>
      </c>
    </row>
    <row r="25" spans="1:11">
      <c r="A25" s="6" t="str">
        <f>IF(A24&lt;Validation!$P$1,A24+1,"")</f>
        <v/>
      </c>
      <c r="B25" s="6" t="str">
        <f>IFERROR(INDEX(Validation!A:A,MATCH(Mismatches!A25,Validation!N:N,0)),"")</f>
        <v/>
      </c>
      <c r="C25" s="6" t="str">
        <f>IF(ISBLANK(IFERROR(INDEX(Validation!C:C,MATCH(Mismatches!A25,Validation!N:N,0)),"")),"",IFERROR(INDEX(Validation!C:C,MATCH(Mismatches!A25,Validation!N:N,0)),""))</f>
        <v/>
      </c>
      <c r="D25" s="10" t="str">
        <f>IFERROR(INDEX(Validation!D:D,MATCH(Mismatches!A25,Validation!N:N,0)),"")</f>
        <v/>
      </c>
      <c r="E25" s="10" t="str">
        <f>IFERROR(INDEX(Validation!E:E,MATCH(Mismatches!A25,Validation!N:N,0)),"")</f>
        <v/>
      </c>
      <c r="F25" s="10" t="str">
        <f>IFERROR(INDEX(Validation!F:F,MATCH(Mismatches!A25,Validation!N:N,0)),"")</f>
        <v/>
      </c>
      <c r="G25" s="10" t="str">
        <f>IFERROR(INDEX(Validation!G:G,MATCH(Mismatches!A25,Validation!N:N,0)),"")</f>
        <v/>
      </c>
      <c r="H25" s="10" t="str">
        <f>IF(ISBLANK(IFERROR(INDEX(Validation!H:H,MATCH(Mismatches!A25,Validation!N:N,0)),"")),"",IFERROR(INDEX(Validation!H:H,MATCH(Mismatches!A25,Validation!N:N,0)),""))</f>
        <v/>
      </c>
      <c r="I25" s="10" t="str">
        <f>IF(ISBLANK(IFERROR(INDEX(Validation!I:I,MATCH(Mismatches!A25,Validation!N:N,0)),"")),"",IFERROR(INDEX(Validation!I:I,MATCH(Mismatches!A25,Validation!N:N,0)),""))</f>
        <v/>
      </c>
      <c r="J25" s="6" t="str">
        <f>IF(ISBLANK(IFERROR(INDEX(Validation!J:J,MATCH(Mismatches!A25,Validation!N:N,0)),"")),"",IFERROR(INDEX(Validation!J:J,MATCH(Mismatches!A25,Validation!N:N,0)),""))</f>
        <v/>
      </c>
      <c r="K25" s="10" t="str">
        <f>IF(ISBLANK(IFERROR(INDEX(Validation!K:K,MATCH(Mismatches!A25,Validation!N:N,0)),"")),"",IFERROR(INDEX(Validation!K:K,MATCH(Mismatches!A25,Validation!N:N,0)),""))</f>
        <v/>
      </c>
    </row>
    <row r="26" spans="1:11">
      <c r="A26" s="6" t="str">
        <f>IF(A25&lt;Validation!$P$1,A25+1,"")</f>
        <v/>
      </c>
      <c r="B26" s="6" t="str">
        <f>IFERROR(INDEX(Validation!A:A,MATCH(Mismatches!A26,Validation!N:N,0)),"")</f>
        <v/>
      </c>
      <c r="C26" s="6" t="str">
        <f>IF(ISBLANK(IFERROR(INDEX(Validation!C:C,MATCH(Mismatches!A26,Validation!N:N,0)),"")),"",IFERROR(INDEX(Validation!C:C,MATCH(Mismatches!A26,Validation!N:N,0)),""))</f>
        <v/>
      </c>
      <c r="D26" s="10" t="str">
        <f>IFERROR(INDEX(Validation!D:D,MATCH(Mismatches!A26,Validation!N:N,0)),"")</f>
        <v/>
      </c>
      <c r="E26" s="10" t="str">
        <f>IFERROR(INDEX(Validation!E:E,MATCH(Mismatches!A26,Validation!N:N,0)),"")</f>
        <v/>
      </c>
      <c r="F26" s="10" t="str">
        <f>IFERROR(INDEX(Validation!F:F,MATCH(Mismatches!A26,Validation!N:N,0)),"")</f>
        <v/>
      </c>
      <c r="G26" s="10" t="str">
        <f>IFERROR(INDEX(Validation!G:G,MATCH(Mismatches!A26,Validation!N:N,0)),"")</f>
        <v/>
      </c>
      <c r="H26" s="10" t="str">
        <f>IF(ISBLANK(IFERROR(INDEX(Validation!H:H,MATCH(Mismatches!A26,Validation!N:N,0)),"")),"",IFERROR(INDEX(Validation!H:H,MATCH(Mismatches!A26,Validation!N:N,0)),""))</f>
        <v/>
      </c>
      <c r="I26" s="10" t="str">
        <f>IF(ISBLANK(IFERROR(INDEX(Validation!I:I,MATCH(Mismatches!A26,Validation!N:N,0)),"")),"",IFERROR(INDEX(Validation!I:I,MATCH(Mismatches!A26,Validation!N:N,0)),""))</f>
        <v/>
      </c>
      <c r="J26" s="6" t="str">
        <f>IF(ISBLANK(IFERROR(INDEX(Validation!J:J,MATCH(Mismatches!A26,Validation!N:N,0)),"")),"",IFERROR(INDEX(Validation!J:J,MATCH(Mismatches!A26,Validation!N:N,0)),""))</f>
        <v/>
      </c>
      <c r="K26" s="10" t="str">
        <f>IF(ISBLANK(IFERROR(INDEX(Validation!K:K,MATCH(Mismatches!A26,Validation!N:N,0)),"")),"",IFERROR(INDEX(Validation!K:K,MATCH(Mismatches!A26,Validation!N:N,0)),""))</f>
        <v/>
      </c>
    </row>
    <row r="27" spans="1:11">
      <c r="A27" s="6" t="str">
        <f>IF(A26&lt;Validation!$P$1,A26+1,"")</f>
        <v/>
      </c>
      <c r="B27" s="6" t="str">
        <f>IFERROR(INDEX(Validation!A:A,MATCH(Mismatches!A27,Validation!N:N,0)),"")</f>
        <v/>
      </c>
      <c r="C27" s="6" t="str">
        <f>IF(ISBLANK(IFERROR(INDEX(Validation!C:C,MATCH(Mismatches!A27,Validation!N:N,0)),"")),"",IFERROR(INDEX(Validation!C:C,MATCH(Mismatches!A27,Validation!N:N,0)),""))</f>
        <v/>
      </c>
      <c r="D27" s="10" t="str">
        <f>IFERROR(INDEX(Validation!D:D,MATCH(Mismatches!A27,Validation!N:N,0)),"")</f>
        <v/>
      </c>
      <c r="E27" s="10" t="str">
        <f>IFERROR(INDEX(Validation!E:E,MATCH(Mismatches!A27,Validation!N:N,0)),"")</f>
        <v/>
      </c>
      <c r="F27" s="10" t="str">
        <f>IFERROR(INDEX(Validation!F:F,MATCH(Mismatches!A27,Validation!N:N,0)),"")</f>
        <v/>
      </c>
      <c r="G27" s="10" t="str">
        <f>IFERROR(INDEX(Validation!G:G,MATCH(Mismatches!A27,Validation!N:N,0)),"")</f>
        <v/>
      </c>
      <c r="H27" s="10" t="str">
        <f>IF(ISBLANK(IFERROR(INDEX(Validation!H:H,MATCH(Mismatches!A27,Validation!N:N,0)),"")),"",IFERROR(INDEX(Validation!H:H,MATCH(Mismatches!A27,Validation!N:N,0)),""))</f>
        <v/>
      </c>
      <c r="I27" s="10" t="str">
        <f>IF(ISBLANK(IFERROR(INDEX(Validation!I:I,MATCH(Mismatches!A27,Validation!N:N,0)),"")),"",IFERROR(INDEX(Validation!I:I,MATCH(Mismatches!A27,Validation!N:N,0)),""))</f>
        <v/>
      </c>
      <c r="J27" s="6" t="str">
        <f>IF(ISBLANK(IFERROR(INDEX(Validation!J:J,MATCH(Mismatches!A27,Validation!N:N,0)),"")),"",IFERROR(INDEX(Validation!J:J,MATCH(Mismatches!A27,Validation!N:N,0)),""))</f>
        <v/>
      </c>
      <c r="K27" s="10" t="str">
        <f>IF(ISBLANK(IFERROR(INDEX(Validation!K:K,MATCH(Mismatches!A27,Validation!N:N,0)),"")),"",IFERROR(INDEX(Validation!K:K,MATCH(Mismatches!A27,Validation!N:N,0)),""))</f>
        <v/>
      </c>
    </row>
    <row r="28" spans="1:11">
      <c r="A28" s="6" t="str">
        <f>IF(A27&lt;Validation!$P$1,A27+1,"")</f>
        <v/>
      </c>
      <c r="B28" s="6" t="str">
        <f>IFERROR(INDEX(Validation!A:A,MATCH(Mismatches!A28,Validation!N:N,0)),"")</f>
        <v/>
      </c>
      <c r="C28" s="6" t="str">
        <f>IF(ISBLANK(IFERROR(INDEX(Validation!C:C,MATCH(Mismatches!A28,Validation!N:N,0)),"")),"",IFERROR(INDEX(Validation!C:C,MATCH(Mismatches!A28,Validation!N:N,0)),""))</f>
        <v/>
      </c>
      <c r="D28" s="10" t="str">
        <f>IFERROR(INDEX(Validation!D:D,MATCH(Mismatches!A28,Validation!N:N,0)),"")</f>
        <v/>
      </c>
      <c r="E28" s="10" t="str">
        <f>IFERROR(INDEX(Validation!E:E,MATCH(Mismatches!A28,Validation!N:N,0)),"")</f>
        <v/>
      </c>
      <c r="F28" s="10" t="str">
        <f>IFERROR(INDEX(Validation!F:F,MATCH(Mismatches!A28,Validation!N:N,0)),"")</f>
        <v/>
      </c>
      <c r="G28" s="10" t="str">
        <f>IFERROR(INDEX(Validation!G:G,MATCH(Mismatches!A28,Validation!N:N,0)),"")</f>
        <v/>
      </c>
      <c r="H28" s="10" t="str">
        <f>IF(ISBLANK(IFERROR(INDEX(Validation!H:H,MATCH(Mismatches!A28,Validation!N:N,0)),"")),"",IFERROR(INDEX(Validation!H:H,MATCH(Mismatches!A28,Validation!N:N,0)),""))</f>
        <v/>
      </c>
      <c r="I28" s="10" t="str">
        <f>IF(ISBLANK(IFERROR(INDEX(Validation!I:I,MATCH(Mismatches!A28,Validation!N:N,0)),"")),"",IFERROR(INDEX(Validation!I:I,MATCH(Mismatches!A28,Validation!N:N,0)),""))</f>
        <v/>
      </c>
      <c r="J28" s="6" t="str">
        <f>IF(ISBLANK(IFERROR(INDEX(Validation!J:J,MATCH(Mismatches!A28,Validation!N:N,0)),"")),"",IFERROR(INDEX(Validation!J:J,MATCH(Mismatches!A28,Validation!N:N,0)),""))</f>
        <v/>
      </c>
      <c r="K28" s="10" t="str">
        <f>IF(ISBLANK(IFERROR(INDEX(Validation!K:K,MATCH(Mismatches!A28,Validation!N:N,0)),"")),"",IFERROR(INDEX(Validation!K:K,MATCH(Mismatches!A28,Validation!N:N,0)),""))</f>
        <v/>
      </c>
    </row>
    <row r="29" spans="1:11">
      <c r="A29" s="6" t="str">
        <f>IF(A28&lt;Validation!$P$1,A28+1,"")</f>
        <v/>
      </c>
      <c r="B29" s="6" t="str">
        <f>IFERROR(INDEX(Validation!A:A,MATCH(Mismatches!A29,Validation!N:N,0)),"")</f>
        <v/>
      </c>
      <c r="C29" s="6" t="str">
        <f>IF(ISBLANK(IFERROR(INDEX(Validation!C:C,MATCH(Mismatches!A29,Validation!N:N,0)),"")),"",IFERROR(INDEX(Validation!C:C,MATCH(Mismatches!A29,Validation!N:N,0)),""))</f>
        <v/>
      </c>
      <c r="D29" s="10" t="str">
        <f>IFERROR(INDEX(Validation!D:D,MATCH(Mismatches!A29,Validation!N:N,0)),"")</f>
        <v/>
      </c>
      <c r="E29" s="10" t="str">
        <f>IFERROR(INDEX(Validation!E:E,MATCH(Mismatches!A29,Validation!N:N,0)),"")</f>
        <v/>
      </c>
      <c r="F29" s="10" t="str">
        <f>IFERROR(INDEX(Validation!F:F,MATCH(Mismatches!A29,Validation!N:N,0)),"")</f>
        <v/>
      </c>
      <c r="G29" s="10" t="str">
        <f>IFERROR(INDEX(Validation!G:G,MATCH(Mismatches!A29,Validation!N:N,0)),"")</f>
        <v/>
      </c>
      <c r="H29" s="10" t="str">
        <f>IF(ISBLANK(IFERROR(INDEX(Validation!H:H,MATCH(Mismatches!A29,Validation!N:N,0)),"")),"",IFERROR(INDEX(Validation!H:H,MATCH(Mismatches!A29,Validation!N:N,0)),""))</f>
        <v/>
      </c>
      <c r="I29" s="10" t="str">
        <f>IF(ISBLANK(IFERROR(INDEX(Validation!I:I,MATCH(Mismatches!A29,Validation!N:N,0)),"")),"",IFERROR(INDEX(Validation!I:I,MATCH(Mismatches!A29,Validation!N:N,0)),""))</f>
        <v/>
      </c>
      <c r="J29" s="6" t="str">
        <f>IF(ISBLANK(IFERROR(INDEX(Validation!J:J,MATCH(Mismatches!A29,Validation!N:N,0)),"")),"",IFERROR(INDEX(Validation!J:J,MATCH(Mismatches!A29,Validation!N:N,0)),""))</f>
        <v/>
      </c>
      <c r="K29" s="10" t="str">
        <f>IF(ISBLANK(IFERROR(INDEX(Validation!K:K,MATCH(Mismatches!A29,Validation!N:N,0)),"")),"",IFERROR(INDEX(Validation!K:K,MATCH(Mismatches!A29,Validation!N:N,0)),""))</f>
        <v/>
      </c>
    </row>
    <row r="30" spans="1:11">
      <c r="A30" s="6" t="str">
        <f>IF(A29&lt;Validation!$P$1,A29+1,"")</f>
        <v/>
      </c>
      <c r="B30" s="6" t="str">
        <f>IFERROR(INDEX(Validation!A:A,MATCH(Mismatches!A30,Validation!N:N,0)),"")</f>
        <v/>
      </c>
      <c r="C30" s="6" t="str">
        <f>IF(ISBLANK(IFERROR(INDEX(Validation!C:C,MATCH(Mismatches!A30,Validation!N:N,0)),"")),"",IFERROR(INDEX(Validation!C:C,MATCH(Mismatches!A30,Validation!N:N,0)),""))</f>
        <v/>
      </c>
      <c r="D30" s="10" t="str">
        <f>IFERROR(INDEX(Validation!D:D,MATCH(Mismatches!A30,Validation!N:N,0)),"")</f>
        <v/>
      </c>
      <c r="E30" s="10" t="str">
        <f>IFERROR(INDEX(Validation!E:E,MATCH(Mismatches!A30,Validation!N:N,0)),"")</f>
        <v/>
      </c>
      <c r="F30" s="10" t="str">
        <f>IFERROR(INDEX(Validation!F:F,MATCH(Mismatches!A30,Validation!N:N,0)),"")</f>
        <v/>
      </c>
      <c r="G30" s="10" t="str">
        <f>IFERROR(INDEX(Validation!G:G,MATCH(Mismatches!A30,Validation!N:N,0)),"")</f>
        <v/>
      </c>
      <c r="H30" s="10" t="str">
        <f>IF(ISBLANK(IFERROR(INDEX(Validation!H:H,MATCH(Mismatches!A30,Validation!N:N,0)),"")),"",IFERROR(INDEX(Validation!H:H,MATCH(Mismatches!A30,Validation!N:N,0)),""))</f>
        <v/>
      </c>
      <c r="I30" s="10" t="str">
        <f>IF(ISBLANK(IFERROR(INDEX(Validation!I:I,MATCH(Mismatches!A30,Validation!N:N,0)),"")),"",IFERROR(INDEX(Validation!I:I,MATCH(Mismatches!A30,Validation!N:N,0)),""))</f>
        <v/>
      </c>
      <c r="J30" s="6" t="str">
        <f>IF(ISBLANK(IFERROR(INDEX(Validation!J:J,MATCH(Mismatches!A30,Validation!N:N,0)),"")),"",IFERROR(INDEX(Validation!J:J,MATCH(Mismatches!A30,Validation!N:N,0)),""))</f>
        <v/>
      </c>
      <c r="K30" s="10" t="str">
        <f>IF(ISBLANK(IFERROR(INDEX(Validation!K:K,MATCH(Mismatches!A30,Validation!N:N,0)),"")),"",IFERROR(INDEX(Validation!K:K,MATCH(Mismatches!A30,Validation!N:N,0)),""))</f>
        <v/>
      </c>
    </row>
    <row r="31" spans="1:11">
      <c r="A31" s="6" t="str">
        <f>IF(A30&lt;Validation!$P$1,A30+1,"")</f>
        <v/>
      </c>
      <c r="B31" s="6" t="str">
        <f>IFERROR(INDEX(Validation!A:A,MATCH(Mismatches!A31,Validation!N:N,0)),"")</f>
        <v/>
      </c>
      <c r="C31" s="6" t="str">
        <f>IF(ISBLANK(IFERROR(INDEX(Validation!C:C,MATCH(Mismatches!A31,Validation!N:N,0)),"")),"",IFERROR(INDEX(Validation!C:C,MATCH(Mismatches!A31,Validation!N:N,0)),""))</f>
        <v/>
      </c>
      <c r="D31" s="10" t="str">
        <f>IFERROR(INDEX(Validation!D:D,MATCH(Mismatches!A31,Validation!N:N,0)),"")</f>
        <v/>
      </c>
      <c r="E31" s="10" t="str">
        <f>IFERROR(INDEX(Validation!E:E,MATCH(Mismatches!A31,Validation!N:N,0)),"")</f>
        <v/>
      </c>
      <c r="F31" s="10" t="str">
        <f>IFERROR(INDEX(Validation!F:F,MATCH(Mismatches!A31,Validation!N:N,0)),"")</f>
        <v/>
      </c>
      <c r="G31" s="10" t="str">
        <f>IFERROR(INDEX(Validation!G:G,MATCH(Mismatches!A31,Validation!N:N,0)),"")</f>
        <v/>
      </c>
      <c r="H31" s="10" t="str">
        <f>IF(ISBLANK(IFERROR(INDEX(Validation!H:H,MATCH(Mismatches!A31,Validation!N:N,0)),"")),"",IFERROR(INDEX(Validation!H:H,MATCH(Mismatches!A31,Validation!N:N,0)),""))</f>
        <v/>
      </c>
      <c r="I31" s="10" t="str">
        <f>IF(ISBLANK(IFERROR(INDEX(Validation!I:I,MATCH(Mismatches!A31,Validation!N:N,0)),"")),"",IFERROR(INDEX(Validation!I:I,MATCH(Mismatches!A31,Validation!N:N,0)),""))</f>
        <v/>
      </c>
      <c r="J31" s="6" t="str">
        <f>IF(ISBLANK(IFERROR(INDEX(Validation!J:J,MATCH(Mismatches!A31,Validation!N:N,0)),"")),"",IFERROR(INDEX(Validation!J:J,MATCH(Mismatches!A31,Validation!N:N,0)),""))</f>
        <v/>
      </c>
      <c r="K31" s="10" t="str">
        <f>IF(ISBLANK(IFERROR(INDEX(Validation!K:K,MATCH(Mismatches!A31,Validation!N:N,0)),"")),"",IFERROR(INDEX(Validation!K:K,MATCH(Mismatches!A31,Validation!N:N,0)),""))</f>
        <v/>
      </c>
    </row>
    <row r="32" spans="1:11">
      <c r="A32" s="6" t="str">
        <f>IF(A31&lt;Validation!$P$1,A31+1,"")</f>
        <v/>
      </c>
      <c r="B32" s="6" t="str">
        <f>IFERROR(INDEX(Validation!A:A,MATCH(Mismatches!A32,Validation!N:N,0)),"")</f>
        <v/>
      </c>
      <c r="C32" s="6" t="str">
        <f>IF(ISBLANK(IFERROR(INDEX(Validation!C:C,MATCH(Mismatches!A32,Validation!N:N,0)),"")),"",IFERROR(INDEX(Validation!C:C,MATCH(Mismatches!A32,Validation!N:N,0)),""))</f>
        <v/>
      </c>
      <c r="D32" s="10" t="str">
        <f>IFERROR(INDEX(Validation!D:D,MATCH(Mismatches!A32,Validation!N:N,0)),"")</f>
        <v/>
      </c>
      <c r="E32" s="10" t="str">
        <f>IFERROR(INDEX(Validation!E:E,MATCH(Mismatches!A32,Validation!N:N,0)),"")</f>
        <v/>
      </c>
      <c r="F32" s="10" t="str">
        <f>IFERROR(INDEX(Validation!F:F,MATCH(Mismatches!A32,Validation!N:N,0)),"")</f>
        <v/>
      </c>
      <c r="G32" s="10" t="str">
        <f>IFERROR(INDEX(Validation!G:G,MATCH(Mismatches!A32,Validation!N:N,0)),"")</f>
        <v/>
      </c>
      <c r="H32" s="10" t="str">
        <f>IF(ISBLANK(IFERROR(INDEX(Validation!H:H,MATCH(Mismatches!A32,Validation!N:N,0)),"")),"",IFERROR(INDEX(Validation!H:H,MATCH(Mismatches!A32,Validation!N:N,0)),""))</f>
        <v/>
      </c>
      <c r="I32" s="10" t="str">
        <f>IF(ISBLANK(IFERROR(INDEX(Validation!I:I,MATCH(Mismatches!A32,Validation!N:N,0)),"")),"",IFERROR(INDEX(Validation!I:I,MATCH(Mismatches!A32,Validation!N:N,0)),""))</f>
        <v/>
      </c>
      <c r="J32" s="6" t="str">
        <f>IF(ISBLANK(IFERROR(INDEX(Validation!J:J,MATCH(Mismatches!A32,Validation!N:N,0)),"")),"",IFERROR(INDEX(Validation!J:J,MATCH(Mismatches!A32,Validation!N:N,0)),""))</f>
        <v/>
      </c>
      <c r="K32" s="10" t="str">
        <f>IF(ISBLANK(IFERROR(INDEX(Validation!K:K,MATCH(Mismatches!A32,Validation!N:N,0)),"")),"",IFERROR(INDEX(Validation!K:K,MATCH(Mismatches!A32,Validation!N:N,0)),""))</f>
        <v/>
      </c>
    </row>
    <row r="33" spans="1:11">
      <c r="A33" s="6" t="str">
        <f>IF(A32&lt;Validation!$P$1,A32+1,"")</f>
        <v/>
      </c>
      <c r="B33" s="6" t="str">
        <f>IFERROR(INDEX(Validation!A:A,MATCH(Mismatches!A33,Validation!N:N,0)),"")</f>
        <v/>
      </c>
      <c r="C33" s="6" t="str">
        <f>IF(ISBLANK(IFERROR(INDEX(Validation!C:C,MATCH(Mismatches!A33,Validation!N:N,0)),"")),"",IFERROR(INDEX(Validation!C:C,MATCH(Mismatches!A33,Validation!N:N,0)),""))</f>
        <v/>
      </c>
      <c r="D33" s="10" t="str">
        <f>IFERROR(INDEX(Validation!D:D,MATCH(Mismatches!A33,Validation!N:N,0)),"")</f>
        <v/>
      </c>
      <c r="E33" s="10" t="str">
        <f>IFERROR(INDEX(Validation!E:E,MATCH(Mismatches!A33,Validation!N:N,0)),"")</f>
        <v/>
      </c>
      <c r="F33" s="10" t="str">
        <f>IFERROR(INDEX(Validation!F:F,MATCH(Mismatches!A33,Validation!N:N,0)),"")</f>
        <v/>
      </c>
      <c r="G33" s="10" t="str">
        <f>IFERROR(INDEX(Validation!G:G,MATCH(Mismatches!A33,Validation!N:N,0)),"")</f>
        <v/>
      </c>
      <c r="H33" s="10" t="str">
        <f>IF(ISBLANK(IFERROR(INDEX(Validation!H:H,MATCH(Mismatches!A33,Validation!N:N,0)),"")),"",IFERROR(INDEX(Validation!H:H,MATCH(Mismatches!A33,Validation!N:N,0)),""))</f>
        <v/>
      </c>
      <c r="I33" s="10" t="str">
        <f>IF(ISBLANK(IFERROR(INDEX(Validation!I:I,MATCH(Mismatches!A33,Validation!N:N,0)),"")),"",IFERROR(INDEX(Validation!I:I,MATCH(Mismatches!A33,Validation!N:N,0)),""))</f>
        <v/>
      </c>
      <c r="J33" s="6" t="str">
        <f>IF(ISBLANK(IFERROR(INDEX(Validation!J:J,MATCH(Mismatches!A33,Validation!N:N,0)),"")),"",IFERROR(INDEX(Validation!J:J,MATCH(Mismatches!A33,Validation!N:N,0)),""))</f>
        <v/>
      </c>
      <c r="K33" s="10" t="str">
        <f>IF(ISBLANK(IFERROR(INDEX(Validation!K:K,MATCH(Mismatches!A33,Validation!N:N,0)),"")),"",IFERROR(INDEX(Validation!K:K,MATCH(Mismatches!A33,Validation!N:N,0)),""))</f>
        <v/>
      </c>
    </row>
    <row r="34" spans="1:11">
      <c r="A34" s="6" t="str">
        <f>IF(A33&lt;Validation!$P$1,A33+1,"")</f>
        <v/>
      </c>
      <c r="B34" s="6" t="str">
        <f>IFERROR(INDEX(Validation!A:A,MATCH(Mismatches!A34,Validation!N:N,0)),"")</f>
        <v/>
      </c>
      <c r="C34" s="6" t="str">
        <f>IF(ISBLANK(IFERROR(INDEX(Validation!C:C,MATCH(Mismatches!A34,Validation!N:N,0)),"")),"",IFERROR(INDEX(Validation!C:C,MATCH(Mismatches!A34,Validation!N:N,0)),""))</f>
        <v/>
      </c>
      <c r="D34" s="10" t="str">
        <f>IFERROR(INDEX(Validation!D:D,MATCH(Mismatches!A34,Validation!N:N,0)),"")</f>
        <v/>
      </c>
      <c r="E34" s="10" t="str">
        <f>IFERROR(INDEX(Validation!E:E,MATCH(Mismatches!A34,Validation!N:N,0)),"")</f>
        <v/>
      </c>
      <c r="F34" s="10" t="str">
        <f>IFERROR(INDEX(Validation!F:F,MATCH(Mismatches!A34,Validation!N:N,0)),"")</f>
        <v/>
      </c>
      <c r="G34" s="10" t="str">
        <f>IFERROR(INDEX(Validation!G:G,MATCH(Mismatches!A34,Validation!N:N,0)),"")</f>
        <v/>
      </c>
      <c r="H34" s="10" t="str">
        <f>IF(ISBLANK(IFERROR(INDEX(Validation!H:H,MATCH(Mismatches!A34,Validation!N:N,0)),"")),"",IFERROR(INDEX(Validation!H:H,MATCH(Mismatches!A34,Validation!N:N,0)),""))</f>
        <v/>
      </c>
      <c r="I34" s="10" t="str">
        <f>IF(ISBLANK(IFERROR(INDEX(Validation!I:I,MATCH(Mismatches!A34,Validation!N:N,0)),"")),"",IFERROR(INDEX(Validation!I:I,MATCH(Mismatches!A34,Validation!N:N,0)),""))</f>
        <v/>
      </c>
      <c r="J34" s="6" t="str">
        <f>IF(ISBLANK(IFERROR(INDEX(Validation!J:J,MATCH(Mismatches!A34,Validation!N:N,0)),"")),"",IFERROR(INDEX(Validation!J:J,MATCH(Mismatches!A34,Validation!N:N,0)),""))</f>
        <v/>
      </c>
      <c r="K34" s="10" t="str">
        <f>IF(ISBLANK(IFERROR(INDEX(Validation!K:K,MATCH(Mismatches!A34,Validation!N:N,0)),"")),"",IFERROR(INDEX(Validation!K:K,MATCH(Mismatches!A34,Validation!N:N,0)),""))</f>
        <v/>
      </c>
    </row>
    <row r="35" spans="1:11">
      <c r="A35" s="6" t="str">
        <f>IF(A34&lt;Validation!$P$1,A34+1,"")</f>
        <v/>
      </c>
      <c r="B35" s="6" t="str">
        <f>IFERROR(INDEX(Validation!A:A,MATCH(Mismatches!A35,Validation!N:N,0)),"")</f>
        <v/>
      </c>
      <c r="C35" s="6" t="str">
        <f>IF(ISBLANK(IFERROR(INDEX(Validation!C:C,MATCH(Mismatches!A35,Validation!N:N,0)),"")),"",IFERROR(INDEX(Validation!C:C,MATCH(Mismatches!A35,Validation!N:N,0)),""))</f>
        <v/>
      </c>
      <c r="D35" s="10" t="str">
        <f>IFERROR(INDEX(Validation!D:D,MATCH(Mismatches!A35,Validation!N:N,0)),"")</f>
        <v/>
      </c>
      <c r="E35" s="10" t="str">
        <f>IFERROR(INDEX(Validation!E:E,MATCH(Mismatches!A35,Validation!N:N,0)),"")</f>
        <v/>
      </c>
      <c r="F35" s="10" t="str">
        <f>IFERROR(INDEX(Validation!F:F,MATCH(Mismatches!A35,Validation!N:N,0)),"")</f>
        <v/>
      </c>
      <c r="G35" s="10" t="str">
        <f>IFERROR(INDEX(Validation!G:G,MATCH(Mismatches!A35,Validation!N:N,0)),"")</f>
        <v/>
      </c>
      <c r="H35" s="10" t="str">
        <f>IF(ISBLANK(IFERROR(INDEX(Validation!H:H,MATCH(Mismatches!A35,Validation!N:N,0)),"")),"",IFERROR(INDEX(Validation!H:H,MATCH(Mismatches!A35,Validation!N:N,0)),""))</f>
        <v/>
      </c>
      <c r="I35" s="10" t="str">
        <f>IF(ISBLANK(IFERROR(INDEX(Validation!I:I,MATCH(Mismatches!A35,Validation!N:N,0)),"")),"",IFERROR(INDEX(Validation!I:I,MATCH(Mismatches!A35,Validation!N:N,0)),""))</f>
        <v/>
      </c>
      <c r="J35" s="6" t="str">
        <f>IF(ISBLANK(IFERROR(INDEX(Validation!J:J,MATCH(Mismatches!A35,Validation!N:N,0)),"")),"",IFERROR(INDEX(Validation!J:J,MATCH(Mismatches!A35,Validation!N:N,0)),""))</f>
        <v/>
      </c>
      <c r="K35" s="10" t="str">
        <f>IF(ISBLANK(IFERROR(INDEX(Validation!K:K,MATCH(Mismatches!A35,Validation!N:N,0)),"")),"",IFERROR(INDEX(Validation!K:K,MATCH(Mismatches!A35,Validation!N:N,0)),""))</f>
        <v/>
      </c>
    </row>
    <row r="36" spans="1:11">
      <c r="A36" s="6" t="str">
        <f>IF(A35&lt;Validation!$P$1,A35+1,"")</f>
        <v/>
      </c>
      <c r="B36" s="6" t="str">
        <f>IFERROR(INDEX(Validation!A:A,MATCH(Mismatches!A36,Validation!N:N,0)),"")</f>
        <v/>
      </c>
      <c r="C36" s="6" t="str">
        <f>IF(ISBLANK(IFERROR(INDEX(Validation!C:C,MATCH(Mismatches!A36,Validation!N:N,0)),"")),"",IFERROR(INDEX(Validation!C:C,MATCH(Mismatches!A36,Validation!N:N,0)),""))</f>
        <v/>
      </c>
      <c r="D36" s="10" t="str">
        <f>IFERROR(INDEX(Validation!D:D,MATCH(Mismatches!A36,Validation!N:N,0)),"")</f>
        <v/>
      </c>
      <c r="E36" s="10" t="str">
        <f>IFERROR(INDEX(Validation!E:E,MATCH(Mismatches!A36,Validation!N:N,0)),"")</f>
        <v/>
      </c>
      <c r="F36" s="10" t="str">
        <f>IFERROR(INDEX(Validation!F:F,MATCH(Mismatches!A36,Validation!N:N,0)),"")</f>
        <v/>
      </c>
      <c r="G36" s="10" t="str">
        <f>IFERROR(INDEX(Validation!G:G,MATCH(Mismatches!A36,Validation!N:N,0)),"")</f>
        <v/>
      </c>
      <c r="H36" s="10" t="str">
        <f>IF(ISBLANK(IFERROR(INDEX(Validation!H:H,MATCH(Mismatches!A36,Validation!N:N,0)),"")),"",IFERROR(INDEX(Validation!H:H,MATCH(Mismatches!A36,Validation!N:N,0)),""))</f>
        <v/>
      </c>
      <c r="I36" s="10" t="str">
        <f>IF(ISBLANK(IFERROR(INDEX(Validation!I:I,MATCH(Mismatches!A36,Validation!N:N,0)),"")),"",IFERROR(INDEX(Validation!I:I,MATCH(Mismatches!A36,Validation!N:N,0)),""))</f>
        <v/>
      </c>
      <c r="J36" s="6" t="str">
        <f>IF(ISBLANK(IFERROR(INDEX(Validation!J:J,MATCH(Mismatches!A36,Validation!N:N,0)),"")),"",IFERROR(INDEX(Validation!J:J,MATCH(Mismatches!A36,Validation!N:N,0)),""))</f>
        <v/>
      </c>
      <c r="K36" s="10" t="str">
        <f>IF(ISBLANK(IFERROR(INDEX(Validation!K:K,MATCH(Mismatches!A36,Validation!N:N,0)),"")),"",IFERROR(INDEX(Validation!K:K,MATCH(Mismatches!A36,Validation!N:N,0)),""))</f>
        <v/>
      </c>
    </row>
    <row r="37" spans="1:11">
      <c r="A37" s="6" t="str">
        <f>IF(A36&lt;Validation!$P$1,A36+1,"")</f>
        <v/>
      </c>
      <c r="B37" s="6" t="str">
        <f>IFERROR(INDEX(Validation!A:A,MATCH(Mismatches!A37,Validation!N:N,0)),"")</f>
        <v/>
      </c>
      <c r="C37" s="6" t="str">
        <f>IF(ISBLANK(IFERROR(INDEX(Validation!C:C,MATCH(Mismatches!A37,Validation!N:N,0)),"")),"",IFERROR(INDEX(Validation!C:C,MATCH(Mismatches!A37,Validation!N:N,0)),""))</f>
        <v/>
      </c>
      <c r="D37" s="10" t="str">
        <f>IFERROR(INDEX(Validation!D:D,MATCH(Mismatches!A37,Validation!N:N,0)),"")</f>
        <v/>
      </c>
      <c r="E37" s="10" t="str">
        <f>IFERROR(INDEX(Validation!E:E,MATCH(Mismatches!A37,Validation!N:N,0)),"")</f>
        <v/>
      </c>
      <c r="F37" s="10" t="str">
        <f>IFERROR(INDEX(Validation!F:F,MATCH(Mismatches!A37,Validation!N:N,0)),"")</f>
        <v/>
      </c>
      <c r="G37" s="10" t="str">
        <f>IFERROR(INDEX(Validation!G:G,MATCH(Mismatches!A37,Validation!N:N,0)),"")</f>
        <v/>
      </c>
      <c r="H37" s="10" t="str">
        <f>IF(ISBLANK(IFERROR(INDEX(Validation!H:H,MATCH(Mismatches!A37,Validation!N:N,0)),"")),"",IFERROR(INDEX(Validation!H:H,MATCH(Mismatches!A37,Validation!N:N,0)),""))</f>
        <v/>
      </c>
      <c r="I37" s="10" t="str">
        <f>IF(ISBLANK(IFERROR(INDEX(Validation!I:I,MATCH(Mismatches!A37,Validation!N:N,0)),"")),"",IFERROR(INDEX(Validation!I:I,MATCH(Mismatches!A37,Validation!N:N,0)),""))</f>
        <v/>
      </c>
      <c r="J37" s="6" t="str">
        <f>IF(ISBLANK(IFERROR(INDEX(Validation!J:J,MATCH(Mismatches!A37,Validation!N:N,0)),"")),"",IFERROR(INDEX(Validation!J:J,MATCH(Mismatches!A37,Validation!N:N,0)),""))</f>
        <v/>
      </c>
      <c r="K37" s="10" t="str">
        <f>IF(ISBLANK(IFERROR(INDEX(Validation!K:K,MATCH(Mismatches!A37,Validation!N:N,0)),"")),"",IFERROR(INDEX(Validation!K:K,MATCH(Mismatches!A37,Validation!N:N,0)),""))</f>
        <v/>
      </c>
    </row>
    <row r="38" spans="1:11">
      <c r="A38" s="6" t="str">
        <f>IF(A37&lt;Validation!$P$1,A37+1,"")</f>
        <v/>
      </c>
      <c r="B38" s="6" t="str">
        <f>IFERROR(INDEX(Validation!A:A,MATCH(Mismatches!A38,Validation!N:N,0)),"")</f>
        <v/>
      </c>
      <c r="C38" s="6" t="str">
        <f>IF(ISBLANK(IFERROR(INDEX(Validation!C:C,MATCH(Mismatches!A38,Validation!N:N,0)),"")),"",IFERROR(INDEX(Validation!C:C,MATCH(Mismatches!A38,Validation!N:N,0)),""))</f>
        <v/>
      </c>
      <c r="D38" s="10" t="str">
        <f>IFERROR(INDEX(Validation!D:D,MATCH(Mismatches!A38,Validation!N:N,0)),"")</f>
        <v/>
      </c>
      <c r="E38" s="10" t="str">
        <f>IFERROR(INDEX(Validation!E:E,MATCH(Mismatches!A38,Validation!N:N,0)),"")</f>
        <v/>
      </c>
      <c r="F38" s="10" t="str">
        <f>IFERROR(INDEX(Validation!F:F,MATCH(Mismatches!A38,Validation!N:N,0)),"")</f>
        <v/>
      </c>
      <c r="G38" s="10" t="str">
        <f>IFERROR(INDEX(Validation!G:G,MATCH(Mismatches!A38,Validation!N:N,0)),"")</f>
        <v/>
      </c>
      <c r="H38" s="10" t="str">
        <f>IF(ISBLANK(IFERROR(INDEX(Validation!H:H,MATCH(Mismatches!A38,Validation!N:N,0)),"")),"",IFERROR(INDEX(Validation!H:H,MATCH(Mismatches!A38,Validation!N:N,0)),""))</f>
        <v/>
      </c>
      <c r="I38" s="10" t="str">
        <f>IF(ISBLANK(IFERROR(INDEX(Validation!I:I,MATCH(Mismatches!A38,Validation!N:N,0)),"")),"",IFERROR(INDEX(Validation!I:I,MATCH(Mismatches!A38,Validation!N:N,0)),""))</f>
        <v/>
      </c>
      <c r="J38" s="6" t="str">
        <f>IF(ISBLANK(IFERROR(INDEX(Validation!J:J,MATCH(Mismatches!A38,Validation!N:N,0)),"")),"",IFERROR(INDEX(Validation!J:J,MATCH(Mismatches!A38,Validation!N:N,0)),""))</f>
        <v/>
      </c>
      <c r="K38" s="10" t="str">
        <f>IF(ISBLANK(IFERROR(INDEX(Validation!K:K,MATCH(Mismatches!A38,Validation!N:N,0)),"")),"",IFERROR(INDEX(Validation!K:K,MATCH(Mismatches!A38,Validation!N:N,0)),""))</f>
        <v/>
      </c>
    </row>
    <row r="39" spans="1:11">
      <c r="A39" s="6" t="str">
        <f>IF(A38&lt;Validation!$P$1,A38+1,"")</f>
        <v/>
      </c>
      <c r="B39" s="6" t="str">
        <f>IFERROR(INDEX(Validation!A:A,MATCH(Mismatches!A39,Validation!N:N,0)),"")</f>
        <v/>
      </c>
      <c r="C39" s="6" t="str">
        <f>IF(ISBLANK(IFERROR(INDEX(Validation!C:C,MATCH(Mismatches!A39,Validation!N:N,0)),"")),"",IFERROR(INDEX(Validation!C:C,MATCH(Mismatches!A39,Validation!N:N,0)),""))</f>
        <v/>
      </c>
      <c r="D39" s="10" t="str">
        <f>IFERROR(INDEX(Validation!D:D,MATCH(Mismatches!A39,Validation!N:N,0)),"")</f>
        <v/>
      </c>
      <c r="E39" s="10" t="str">
        <f>IFERROR(INDEX(Validation!E:E,MATCH(Mismatches!A39,Validation!N:N,0)),"")</f>
        <v/>
      </c>
      <c r="F39" s="10" t="str">
        <f>IFERROR(INDEX(Validation!F:F,MATCH(Mismatches!A39,Validation!N:N,0)),"")</f>
        <v/>
      </c>
      <c r="G39" s="10" t="str">
        <f>IFERROR(INDEX(Validation!G:G,MATCH(Mismatches!A39,Validation!N:N,0)),"")</f>
        <v/>
      </c>
      <c r="H39" s="10" t="str">
        <f>IF(ISBLANK(IFERROR(INDEX(Validation!H:H,MATCH(Mismatches!A39,Validation!N:N,0)),"")),"",IFERROR(INDEX(Validation!H:H,MATCH(Mismatches!A39,Validation!N:N,0)),""))</f>
        <v/>
      </c>
      <c r="I39" s="10" t="str">
        <f>IF(ISBLANK(IFERROR(INDEX(Validation!I:I,MATCH(Mismatches!A39,Validation!N:N,0)),"")),"",IFERROR(INDEX(Validation!I:I,MATCH(Mismatches!A39,Validation!N:N,0)),""))</f>
        <v/>
      </c>
      <c r="J39" s="6" t="str">
        <f>IF(ISBLANK(IFERROR(INDEX(Validation!J:J,MATCH(Mismatches!A39,Validation!N:N,0)),"")),"",IFERROR(INDEX(Validation!J:J,MATCH(Mismatches!A39,Validation!N:N,0)),""))</f>
        <v/>
      </c>
      <c r="K39" s="10" t="str">
        <f>IF(ISBLANK(IFERROR(INDEX(Validation!K:K,MATCH(Mismatches!A39,Validation!N:N,0)),"")),"",IFERROR(INDEX(Validation!K:K,MATCH(Mismatches!A39,Validation!N:N,0)),""))</f>
        <v/>
      </c>
    </row>
    <row r="40" spans="1:11">
      <c r="A40" s="6" t="str">
        <f>IF(A39&lt;Validation!$P$1,A39+1,"")</f>
        <v/>
      </c>
      <c r="B40" s="6" t="str">
        <f>IFERROR(INDEX(Validation!A:A,MATCH(Mismatches!A40,Validation!N:N,0)),"")</f>
        <v/>
      </c>
      <c r="C40" s="6" t="str">
        <f>IF(ISBLANK(IFERROR(INDEX(Validation!C:C,MATCH(Mismatches!A40,Validation!N:N,0)),"")),"",IFERROR(INDEX(Validation!C:C,MATCH(Mismatches!A40,Validation!N:N,0)),""))</f>
        <v/>
      </c>
      <c r="D40" s="10" t="str">
        <f>IFERROR(INDEX(Validation!D:D,MATCH(Mismatches!A40,Validation!N:N,0)),"")</f>
        <v/>
      </c>
      <c r="E40" s="10" t="str">
        <f>IFERROR(INDEX(Validation!E:E,MATCH(Mismatches!A40,Validation!N:N,0)),"")</f>
        <v/>
      </c>
      <c r="F40" s="10" t="str">
        <f>IFERROR(INDEX(Validation!F:F,MATCH(Mismatches!A40,Validation!N:N,0)),"")</f>
        <v/>
      </c>
      <c r="G40" s="10" t="str">
        <f>IFERROR(INDEX(Validation!G:G,MATCH(Mismatches!A40,Validation!N:N,0)),"")</f>
        <v/>
      </c>
      <c r="H40" s="10" t="str">
        <f>IF(ISBLANK(IFERROR(INDEX(Validation!H:H,MATCH(Mismatches!A40,Validation!N:N,0)),"")),"",IFERROR(INDEX(Validation!H:H,MATCH(Mismatches!A40,Validation!N:N,0)),""))</f>
        <v/>
      </c>
      <c r="I40" s="10" t="str">
        <f>IF(ISBLANK(IFERROR(INDEX(Validation!I:I,MATCH(Mismatches!A40,Validation!N:N,0)),"")),"",IFERROR(INDEX(Validation!I:I,MATCH(Mismatches!A40,Validation!N:N,0)),""))</f>
        <v/>
      </c>
      <c r="J40" s="6" t="str">
        <f>IF(ISBLANK(IFERROR(INDEX(Validation!J:J,MATCH(Mismatches!A40,Validation!N:N,0)),"")),"",IFERROR(INDEX(Validation!J:J,MATCH(Mismatches!A40,Validation!N:N,0)),""))</f>
        <v/>
      </c>
      <c r="K40" s="10" t="str">
        <f>IF(ISBLANK(IFERROR(INDEX(Validation!K:K,MATCH(Mismatches!A40,Validation!N:N,0)),"")),"",IFERROR(INDEX(Validation!K:K,MATCH(Mismatches!A40,Validation!N:N,0)),""))</f>
        <v/>
      </c>
    </row>
    <row r="41" spans="1:11">
      <c r="A41" s="6" t="str">
        <f>IF(A40&lt;Validation!$P$1,A40+1,"")</f>
        <v/>
      </c>
      <c r="B41" s="6" t="str">
        <f>IFERROR(INDEX(Validation!A:A,MATCH(Mismatches!A41,Validation!N:N,0)),"")</f>
        <v/>
      </c>
      <c r="C41" s="6" t="str">
        <f>IF(ISBLANK(IFERROR(INDEX(Validation!C:C,MATCH(Mismatches!A41,Validation!N:N,0)),"")),"",IFERROR(INDEX(Validation!C:C,MATCH(Mismatches!A41,Validation!N:N,0)),""))</f>
        <v/>
      </c>
      <c r="D41" s="10" t="str">
        <f>IFERROR(INDEX(Validation!D:D,MATCH(Mismatches!A41,Validation!N:N,0)),"")</f>
        <v/>
      </c>
      <c r="E41" s="10" t="str">
        <f>IFERROR(INDEX(Validation!E:E,MATCH(Mismatches!A41,Validation!N:N,0)),"")</f>
        <v/>
      </c>
      <c r="F41" s="10" t="str">
        <f>IFERROR(INDEX(Validation!F:F,MATCH(Mismatches!A41,Validation!N:N,0)),"")</f>
        <v/>
      </c>
      <c r="G41" s="10" t="str">
        <f>IFERROR(INDEX(Validation!G:G,MATCH(Mismatches!A41,Validation!N:N,0)),"")</f>
        <v/>
      </c>
      <c r="H41" s="10" t="str">
        <f>IF(ISBLANK(IFERROR(INDEX(Validation!H:H,MATCH(Mismatches!A41,Validation!N:N,0)),"")),"",IFERROR(INDEX(Validation!H:H,MATCH(Mismatches!A41,Validation!N:N,0)),""))</f>
        <v/>
      </c>
      <c r="I41" s="10" t="str">
        <f>IF(ISBLANK(IFERROR(INDEX(Validation!I:I,MATCH(Mismatches!A41,Validation!N:N,0)),"")),"",IFERROR(INDEX(Validation!I:I,MATCH(Mismatches!A41,Validation!N:N,0)),""))</f>
        <v/>
      </c>
      <c r="J41" s="6" t="str">
        <f>IF(ISBLANK(IFERROR(INDEX(Validation!J:J,MATCH(Mismatches!A41,Validation!N:N,0)),"")),"",IFERROR(INDEX(Validation!J:J,MATCH(Mismatches!A41,Validation!N:N,0)),""))</f>
        <v/>
      </c>
      <c r="K41" s="10" t="str">
        <f>IF(ISBLANK(IFERROR(INDEX(Validation!K:K,MATCH(Mismatches!A41,Validation!N:N,0)),"")),"",IFERROR(INDEX(Validation!K:K,MATCH(Mismatches!A41,Validation!N:N,0)),""))</f>
        <v/>
      </c>
    </row>
    <row r="42" spans="1:11">
      <c r="A42" s="6" t="str">
        <f>IF(A41&lt;Validation!$P$1,A41+1,"")</f>
        <v/>
      </c>
      <c r="B42" s="6" t="str">
        <f>IFERROR(INDEX(Validation!A:A,MATCH(Mismatches!A42,Validation!N:N,0)),"")</f>
        <v/>
      </c>
      <c r="C42" s="6" t="str">
        <f>IF(ISBLANK(IFERROR(INDEX(Validation!C:C,MATCH(Mismatches!A42,Validation!N:N,0)),"")),"",IFERROR(INDEX(Validation!C:C,MATCH(Mismatches!A42,Validation!N:N,0)),""))</f>
        <v/>
      </c>
      <c r="D42" s="10" t="str">
        <f>IFERROR(INDEX(Validation!D:D,MATCH(Mismatches!A42,Validation!N:N,0)),"")</f>
        <v/>
      </c>
      <c r="E42" s="10" t="str">
        <f>IFERROR(INDEX(Validation!E:E,MATCH(Mismatches!A42,Validation!N:N,0)),"")</f>
        <v/>
      </c>
      <c r="F42" s="10" t="str">
        <f>IFERROR(INDEX(Validation!F:F,MATCH(Mismatches!A42,Validation!N:N,0)),"")</f>
        <v/>
      </c>
      <c r="G42" s="10" t="str">
        <f>IFERROR(INDEX(Validation!G:G,MATCH(Mismatches!A42,Validation!N:N,0)),"")</f>
        <v/>
      </c>
      <c r="H42" s="10" t="str">
        <f>IF(ISBLANK(IFERROR(INDEX(Validation!H:H,MATCH(Mismatches!A42,Validation!N:N,0)),"")),"",IFERROR(INDEX(Validation!H:H,MATCH(Mismatches!A42,Validation!N:N,0)),""))</f>
        <v/>
      </c>
      <c r="I42" s="10" t="str">
        <f>IF(ISBLANK(IFERROR(INDEX(Validation!I:I,MATCH(Mismatches!A42,Validation!N:N,0)),"")),"",IFERROR(INDEX(Validation!I:I,MATCH(Mismatches!A42,Validation!N:N,0)),""))</f>
        <v/>
      </c>
      <c r="J42" s="6" t="str">
        <f>IF(ISBLANK(IFERROR(INDEX(Validation!J:J,MATCH(Mismatches!A42,Validation!N:N,0)),"")),"",IFERROR(INDEX(Validation!J:J,MATCH(Mismatches!A42,Validation!N:N,0)),""))</f>
        <v/>
      </c>
      <c r="K42" s="10" t="str">
        <f>IF(ISBLANK(IFERROR(INDEX(Validation!K:K,MATCH(Mismatches!A42,Validation!N:N,0)),"")),"",IFERROR(INDEX(Validation!K:K,MATCH(Mismatches!A42,Validation!N:N,0)),""))</f>
        <v/>
      </c>
    </row>
    <row r="43" spans="1:11">
      <c r="A43" s="6" t="str">
        <f>IF(A42&lt;Validation!$P$1,A42+1,"")</f>
        <v/>
      </c>
      <c r="B43" s="6" t="str">
        <f>IFERROR(INDEX(Validation!A:A,MATCH(Mismatches!A43,Validation!N:N,0)),"")</f>
        <v/>
      </c>
      <c r="C43" s="6" t="str">
        <f>IF(ISBLANK(IFERROR(INDEX(Validation!C:C,MATCH(Mismatches!A43,Validation!N:N,0)),"")),"",IFERROR(INDEX(Validation!C:C,MATCH(Mismatches!A43,Validation!N:N,0)),""))</f>
        <v/>
      </c>
      <c r="D43" s="10" t="str">
        <f>IFERROR(INDEX(Validation!D:D,MATCH(Mismatches!A43,Validation!N:N,0)),"")</f>
        <v/>
      </c>
      <c r="E43" s="10" t="str">
        <f>IFERROR(INDEX(Validation!E:E,MATCH(Mismatches!A43,Validation!N:N,0)),"")</f>
        <v/>
      </c>
      <c r="F43" s="10" t="str">
        <f>IFERROR(INDEX(Validation!F:F,MATCH(Mismatches!A43,Validation!N:N,0)),"")</f>
        <v/>
      </c>
      <c r="G43" s="10" t="str">
        <f>IFERROR(INDEX(Validation!G:G,MATCH(Mismatches!A43,Validation!N:N,0)),"")</f>
        <v/>
      </c>
      <c r="H43" s="10" t="str">
        <f>IF(ISBLANK(IFERROR(INDEX(Validation!H:H,MATCH(Mismatches!A43,Validation!N:N,0)),"")),"",IFERROR(INDEX(Validation!H:H,MATCH(Mismatches!A43,Validation!N:N,0)),""))</f>
        <v/>
      </c>
      <c r="I43" s="10" t="str">
        <f>IF(ISBLANK(IFERROR(INDEX(Validation!I:I,MATCH(Mismatches!A43,Validation!N:N,0)),"")),"",IFERROR(INDEX(Validation!I:I,MATCH(Mismatches!A43,Validation!N:N,0)),""))</f>
        <v/>
      </c>
      <c r="J43" s="6" t="str">
        <f>IF(ISBLANK(IFERROR(INDEX(Validation!J:J,MATCH(Mismatches!A43,Validation!N:N,0)),"")),"",IFERROR(INDEX(Validation!J:J,MATCH(Mismatches!A43,Validation!N:N,0)),""))</f>
        <v/>
      </c>
      <c r="K43" s="10" t="str">
        <f>IF(ISBLANK(IFERROR(INDEX(Validation!K:K,MATCH(Mismatches!A43,Validation!N:N,0)),"")),"",IFERROR(INDEX(Validation!K:K,MATCH(Mismatches!A43,Validation!N:N,0)),""))</f>
        <v/>
      </c>
    </row>
    <row r="44" spans="1:11">
      <c r="A44" s="6" t="str">
        <f>IF(A43&lt;Validation!$P$1,A43+1,"")</f>
        <v/>
      </c>
      <c r="B44" s="6" t="str">
        <f>IFERROR(INDEX(Validation!A:A,MATCH(Mismatches!A44,Validation!N:N,0)),"")</f>
        <v/>
      </c>
      <c r="C44" s="6" t="str">
        <f>IF(ISBLANK(IFERROR(INDEX(Validation!C:C,MATCH(Mismatches!A44,Validation!N:N,0)),"")),"",IFERROR(INDEX(Validation!C:C,MATCH(Mismatches!A44,Validation!N:N,0)),""))</f>
        <v/>
      </c>
      <c r="D44" s="10" t="str">
        <f>IFERROR(INDEX(Validation!D:D,MATCH(Mismatches!A44,Validation!N:N,0)),"")</f>
        <v/>
      </c>
      <c r="E44" s="10" t="str">
        <f>IFERROR(INDEX(Validation!E:E,MATCH(Mismatches!A44,Validation!N:N,0)),"")</f>
        <v/>
      </c>
      <c r="F44" s="10" t="str">
        <f>IFERROR(INDEX(Validation!F:F,MATCH(Mismatches!A44,Validation!N:N,0)),"")</f>
        <v/>
      </c>
      <c r="G44" s="10" t="str">
        <f>IFERROR(INDEX(Validation!G:G,MATCH(Mismatches!A44,Validation!N:N,0)),"")</f>
        <v/>
      </c>
      <c r="H44" s="10" t="str">
        <f>IF(ISBLANK(IFERROR(INDEX(Validation!H:H,MATCH(Mismatches!A44,Validation!N:N,0)),"")),"",IFERROR(INDEX(Validation!H:H,MATCH(Mismatches!A44,Validation!N:N,0)),""))</f>
        <v/>
      </c>
      <c r="I44" s="10" t="str">
        <f>IF(ISBLANK(IFERROR(INDEX(Validation!I:I,MATCH(Mismatches!A44,Validation!N:N,0)),"")),"",IFERROR(INDEX(Validation!I:I,MATCH(Mismatches!A44,Validation!N:N,0)),""))</f>
        <v/>
      </c>
      <c r="J44" s="6" t="str">
        <f>IF(ISBLANK(IFERROR(INDEX(Validation!J:J,MATCH(Mismatches!A44,Validation!N:N,0)),"")),"",IFERROR(INDEX(Validation!J:J,MATCH(Mismatches!A44,Validation!N:N,0)),""))</f>
        <v/>
      </c>
      <c r="K44" s="10" t="str">
        <f>IF(ISBLANK(IFERROR(INDEX(Validation!K:K,MATCH(Mismatches!A44,Validation!N:N,0)),"")),"",IFERROR(INDEX(Validation!K:K,MATCH(Mismatches!A44,Validation!N:N,0)),""))</f>
        <v/>
      </c>
    </row>
    <row r="45" spans="1:11">
      <c r="A45" s="6" t="str">
        <f>IF(A44&lt;Validation!$P$1,A44+1,"")</f>
        <v/>
      </c>
      <c r="B45" s="6" t="str">
        <f>IFERROR(INDEX(Validation!A:A,MATCH(Mismatches!A45,Validation!N:N,0)),"")</f>
        <v/>
      </c>
      <c r="C45" s="6" t="str">
        <f>IF(ISBLANK(IFERROR(INDEX(Validation!C:C,MATCH(Mismatches!A45,Validation!N:N,0)),"")),"",IFERROR(INDEX(Validation!C:C,MATCH(Mismatches!A45,Validation!N:N,0)),""))</f>
        <v/>
      </c>
      <c r="D45" s="10" t="str">
        <f>IFERROR(INDEX(Validation!D:D,MATCH(Mismatches!A45,Validation!N:N,0)),"")</f>
        <v/>
      </c>
      <c r="E45" s="10" t="str">
        <f>IFERROR(INDEX(Validation!E:E,MATCH(Mismatches!A45,Validation!N:N,0)),"")</f>
        <v/>
      </c>
      <c r="F45" s="10" t="str">
        <f>IFERROR(INDEX(Validation!F:F,MATCH(Mismatches!A45,Validation!N:N,0)),"")</f>
        <v/>
      </c>
      <c r="G45" s="10" t="str">
        <f>IFERROR(INDEX(Validation!G:G,MATCH(Mismatches!A45,Validation!N:N,0)),"")</f>
        <v/>
      </c>
      <c r="H45" s="10" t="str">
        <f>IF(ISBLANK(IFERROR(INDEX(Validation!H:H,MATCH(Mismatches!A45,Validation!N:N,0)),"")),"",IFERROR(INDEX(Validation!H:H,MATCH(Mismatches!A45,Validation!N:N,0)),""))</f>
        <v/>
      </c>
      <c r="I45" s="10" t="str">
        <f>IF(ISBLANK(IFERROR(INDEX(Validation!I:I,MATCH(Mismatches!A45,Validation!N:N,0)),"")),"",IFERROR(INDEX(Validation!I:I,MATCH(Mismatches!A45,Validation!N:N,0)),""))</f>
        <v/>
      </c>
      <c r="J45" s="6" t="str">
        <f>IF(ISBLANK(IFERROR(INDEX(Validation!J:J,MATCH(Mismatches!A45,Validation!N:N,0)),"")),"",IFERROR(INDEX(Validation!J:J,MATCH(Mismatches!A45,Validation!N:N,0)),""))</f>
        <v/>
      </c>
      <c r="K45" s="10" t="str">
        <f>IF(ISBLANK(IFERROR(INDEX(Validation!K:K,MATCH(Mismatches!A45,Validation!N:N,0)),"")),"",IFERROR(INDEX(Validation!K:K,MATCH(Mismatches!A45,Validation!N:N,0)),""))</f>
        <v/>
      </c>
    </row>
    <row r="46" spans="1:11">
      <c r="A46" s="6" t="str">
        <f>IF(A45&lt;Validation!$P$1,A45+1,"")</f>
        <v/>
      </c>
      <c r="B46" s="6" t="str">
        <f>IFERROR(INDEX(Validation!A:A,MATCH(Mismatches!A46,Validation!N:N,0)),"")</f>
        <v/>
      </c>
      <c r="C46" s="6" t="str">
        <f>IF(ISBLANK(IFERROR(INDEX(Validation!C:C,MATCH(Mismatches!A46,Validation!N:N,0)),"")),"",IFERROR(INDEX(Validation!C:C,MATCH(Mismatches!A46,Validation!N:N,0)),""))</f>
        <v/>
      </c>
      <c r="D46" s="10" t="str">
        <f>IFERROR(INDEX(Validation!D:D,MATCH(Mismatches!A46,Validation!N:N,0)),"")</f>
        <v/>
      </c>
      <c r="E46" s="10" t="str">
        <f>IFERROR(INDEX(Validation!E:E,MATCH(Mismatches!A46,Validation!N:N,0)),"")</f>
        <v/>
      </c>
      <c r="F46" s="10" t="str">
        <f>IFERROR(INDEX(Validation!F:F,MATCH(Mismatches!A46,Validation!N:N,0)),"")</f>
        <v/>
      </c>
      <c r="G46" s="10" t="str">
        <f>IFERROR(INDEX(Validation!G:G,MATCH(Mismatches!A46,Validation!N:N,0)),"")</f>
        <v/>
      </c>
      <c r="H46" s="10" t="str">
        <f>IF(ISBLANK(IFERROR(INDEX(Validation!H:H,MATCH(Mismatches!A46,Validation!N:N,0)),"")),"",IFERROR(INDEX(Validation!H:H,MATCH(Mismatches!A46,Validation!N:N,0)),""))</f>
        <v/>
      </c>
      <c r="I46" s="10" t="str">
        <f>IF(ISBLANK(IFERROR(INDEX(Validation!I:I,MATCH(Mismatches!A46,Validation!N:N,0)),"")),"",IFERROR(INDEX(Validation!I:I,MATCH(Mismatches!A46,Validation!N:N,0)),""))</f>
        <v/>
      </c>
      <c r="J46" s="6" t="str">
        <f>IF(ISBLANK(IFERROR(INDEX(Validation!J:J,MATCH(Mismatches!A46,Validation!N:N,0)),"")),"",IFERROR(INDEX(Validation!J:J,MATCH(Mismatches!A46,Validation!N:N,0)),""))</f>
        <v/>
      </c>
      <c r="K46" s="10" t="str">
        <f>IF(ISBLANK(IFERROR(INDEX(Validation!K:K,MATCH(Mismatches!A46,Validation!N:N,0)),"")),"",IFERROR(INDEX(Validation!K:K,MATCH(Mismatches!A46,Validation!N:N,0)),""))</f>
        <v/>
      </c>
    </row>
    <row r="47" spans="1:11">
      <c r="A47" s="6" t="str">
        <f>IF(A46&lt;Validation!$P$1,A46+1,"")</f>
        <v/>
      </c>
      <c r="B47" s="6" t="str">
        <f>IFERROR(INDEX(Validation!A:A,MATCH(Mismatches!A47,Validation!N:N,0)),"")</f>
        <v/>
      </c>
      <c r="C47" s="6" t="str">
        <f>IF(ISBLANK(IFERROR(INDEX(Validation!C:C,MATCH(Mismatches!A47,Validation!N:N,0)),"")),"",IFERROR(INDEX(Validation!C:C,MATCH(Mismatches!A47,Validation!N:N,0)),""))</f>
        <v/>
      </c>
      <c r="D47" s="10" t="str">
        <f>IFERROR(INDEX(Validation!D:D,MATCH(Mismatches!A47,Validation!N:N,0)),"")</f>
        <v/>
      </c>
      <c r="E47" s="10" t="str">
        <f>IFERROR(INDEX(Validation!E:E,MATCH(Mismatches!A47,Validation!N:N,0)),"")</f>
        <v/>
      </c>
      <c r="F47" s="10" t="str">
        <f>IFERROR(INDEX(Validation!F:F,MATCH(Mismatches!A47,Validation!N:N,0)),"")</f>
        <v/>
      </c>
      <c r="G47" s="10" t="str">
        <f>IFERROR(INDEX(Validation!G:G,MATCH(Mismatches!A47,Validation!N:N,0)),"")</f>
        <v/>
      </c>
      <c r="H47" s="10" t="str">
        <f>IF(ISBLANK(IFERROR(INDEX(Validation!H:H,MATCH(Mismatches!A47,Validation!N:N,0)),"")),"",IFERROR(INDEX(Validation!H:H,MATCH(Mismatches!A47,Validation!N:N,0)),""))</f>
        <v/>
      </c>
      <c r="I47" s="10" t="str">
        <f>IF(ISBLANK(IFERROR(INDEX(Validation!I:I,MATCH(Mismatches!A47,Validation!N:N,0)),"")),"",IFERROR(INDEX(Validation!I:I,MATCH(Mismatches!A47,Validation!N:N,0)),""))</f>
        <v/>
      </c>
      <c r="J47" s="6" t="str">
        <f>IF(ISBLANK(IFERROR(INDEX(Validation!J:J,MATCH(Mismatches!A47,Validation!N:N,0)),"")),"",IFERROR(INDEX(Validation!J:J,MATCH(Mismatches!A47,Validation!N:N,0)),""))</f>
        <v/>
      </c>
      <c r="K47" s="10" t="str">
        <f>IF(ISBLANK(IFERROR(INDEX(Validation!K:K,MATCH(Mismatches!A47,Validation!N:N,0)),"")),"",IFERROR(INDEX(Validation!K:K,MATCH(Mismatches!A47,Validation!N:N,0)),""))</f>
        <v/>
      </c>
    </row>
    <row r="48" spans="1:11">
      <c r="A48" s="6" t="str">
        <f>IF(A47&lt;Validation!$P$1,A47+1,"")</f>
        <v/>
      </c>
      <c r="B48" s="6" t="str">
        <f>IFERROR(INDEX(Validation!A:A,MATCH(Mismatches!A48,Validation!N:N,0)),"")</f>
        <v/>
      </c>
      <c r="C48" s="6" t="str">
        <f>IF(ISBLANK(IFERROR(INDEX(Validation!C:C,MATCH(Mismatches!A48,Validation!N:N,0)),"")),"",IFERROR(INDEX(Validation!C:C,MATCH(Mismatches!A48,Validation!N:N,0)),""))</f>
        <v/>
      </c>
      <c r="D48" s="10" t="str">
        <f>IFERROR(INDEX(Validation!D:D,MATCH(Mismatches!A48,Validation!N:N,0)),"")</f>
        <v/>
      </c>
      <c r="E48" s="10" t="str">
        <f>IFERROR(INDEX(Validation!E:E,MATCH(Mismatches!A48,Validation!N:N,0)),"")</f>
        <v/>
      </c>
      <c r="F48" s="10" t="str">
        <f>IFERROR(INDEX(Validation!F:F,MATCH(Mismatches!A48,Validation!N:N,0)),"")</f>
        <v/>
      </c>
      <c r="G48" s="10" t="str">
        <f>IFERROR(INDEX(Validation!G:G,MATCH(Mismatches!A48,Validation!N:N,0)),"")</f>
        <v/>
      </c>
      <c r="H48" s="10" t="str">
        <f>IF(ISBLANK(IFERROR(INDEX(Validation!H:H,MATCH(Mismatches!A48,Validation!N:N,0)),"")),"",IFERROR(INDEX(Validation!H:H,MATCH(Mismatches!A48,Validation!N:N,0)),""))</f>
        <v/>
      </c>
      <c r="I48" s="10" t="str">
        <f>IF(ISBLANK(IFERROR(INDEX(Validation!I:I,MATCH(Mismatches!A48,Validation!N:N,0)),"")),"",IFERROR(INDEX(Validation!I:I,MATCH(Mismatches!A48,Validation!N:N,0)),""))</f>
        <v/>
      </c>
      <c r="J48" s="6" t="str">
        <f>IF(ISBLANK(IFERROR(INDEX(Validation!J:J,MATCH(Mismatches!A48,Validation!N:N,0)),"")),"",IFERROR(INDEX(Validation!J:J,MATCH(Mismatches!A48,Validation!N:N,0)),""))</f>
        <v/>
      </c>
      <c r="K48" s="10" t="str">
        <f>IF(ISBLANK(IFERROR(INDEX(Validation!K:K,MATCH(Mismatches!A48,Validation!N:N,0)),"")),"",IFERROR(INDEX(Validation!K:K,MATCH(Mismatches!A48,Validation!N:N,0)),""))</f>
        <v/>
      </c>
    </row>
    <row r="49" spans="1:11">
      <c r="A49" s="6" t="str">
        <f>IF(A48&lt;Validation!$P$1,A48+1,"")</f>
        <v/>
      </c>
      <c r="B49" s="6" t="str">
        <f>IFERROR(INDEX(Validation!A:A,MATCH(Mismatches!A49,Validation!N:N,0)),"")</f>
        <v/>
      </c>
      <c r="C49" s="6" t="str">
        <f>IF(ISBLANK(IFERROR(INDEX(Validation!C:C,MATCH(Mismatches!A49,Validation!N:N,0)),"")),"",IFERROR(INDEX(Validation!C:C,MATCH(Mismatches!A49,Validation!N:N,0)),""))</f>
        <v/>
      </c>
      <c r="D49" s="10" t="str">
        <f>IFERROR(INDEX(Validation!D:D,MATCH(Mismatches!A49,Validation!N:N,0)),"")</f>
        <v/>
      </c>
      <c r="E49" s="10" t="str">
        <f>IFERROR(INDEX(Validation!E:E,MATCH(Mismatches!A49,Validation!N:N,0)),"")</f>
        <v/>
      </c>
      <c r="F49" s="10" t="str">
        <f>IFERROR(INDEX(Validation!F:F,MATCH(Mismatches!A49,Validation!N:N,0)),"")</f>
        <v/>
      </c>
      <c r="G49" s="10" t="str">
        <f>IFERROR(INDEX(Validation!G:G,MATCH(Mismatches!A49,Validation!N:N,0)),"")</f>
        <v/>
      </c>
      <c r="H49" s="10" t="str">
        <f>IF(ISBLANK(IFERROR(INDEX(Validation!H:H,MATCH(Mismatches!A49,Validation!N:N,0)),"")),"",IFERROR(INDEX(Validation!H:H,MATCH(Mismatches!A49,Validation!N:N,0)),""))</f>
        <v/>
      </c>
      <c r="I49" s="10" t="str">
        <f>IF(ISBLANK(IFERROR(INDEX(Validation!I:I,MATCH(Mismatches!A49,Validation!N:N,0)),"")),"",IFERROR(INDEX(Validation!I:I,MATCH(Mismatches!A49,Validation!N:N,0)),""))</f>
        <v/>
      </c>
      <c r="J49" s="6" t="str">
        <f>IF(ISBLANK(IFERROR(INDEX(Validation!J:J,MATCH(Mismatches!A49,Validation!N:N,0)),"")),"",IFERROR(INDEX(Validation!J:J,MATCH(Mismatches!A49,Validation!N:N,0)),""))</f>
        <v/>
      </c>
      <c r="K49" s="10" t="str">
        <f>IF(ISBLANK(IFERROR(INDEX(Validation!K:K,MATCH(Mismatches!A49,Validation!N:N,0)),"")),"",IFERROR(INDEX(Validation!K:K,MATCH(Mismatches!A49,Validation!N:N,0)),""))</f>
        <v/>
      </c>
    </row>
    <row r="50" spans="1:11">
      <c r="A50" s="6" t="str">
        <f>IF(A49&lt;Validation!$P$1,A49+1,"")</f>
        <v/>
      </c>
      <c r="B50" s="6" t="str">
        <f>IFERROR(INDEX(Validation!A:A,MATCH(Mismatches!A50,Validation!N:N,0)),"")</f>
        <v/>
      </c>
      <c r="C50" s="6" t="str">
        <f>IF(ISBLANK(IFERROR(INDEX(Validation!C:C,MATCH(Mismatches!A50,Validation!N:N,0)),"")),"",IFERROR(INDEX(Validation!C:C,MATCH(Mismatches!A50,Validation!N:N,0)),""))</f>
        <v/>
      </c>
      <c r="D50" s="10" t="str">
        <f>IFERROR(INDEX(Validation!D:D,MATCH(Mismatches!A50,Validation!N:N,0)),"")</f>
        <v/>
      </c>
      <c r="E50" s="10" t="str">
        <f>IFERROR(INDEX(Validation!E:E,MATCH(Mismatches!A50,Validation!N:N,0)),"")</f>
        <v/>
      </c>
      <c r="F50" s="10" t="str">
        <f>IFERROR(INDEX(Validation!F:F,MATCH(Mismatches!A50,Validation!N:N,0)),"")</f>
        <v/>
      </c>
      <c r="G50" s="10" t="str">
        <f>IFERROR(INDEX(Validation!G:G,MATCH(Mismatches!A50,Validation!N:N,0)),"")</f>
        <v/>
      </c>
      <c r="H50" s="10" t="str">
        <f>IF(ISBLANK(IFERROR(INDEX(Validation!H:H,MATCH(Mismatches!A50,Validation!N:N,0)),"")),"",IFERROR(INDEX(Validation!H:H,MATCH(Mismatches!A50,Validation!N:N,0)),""))</f>
        <v/>
      </c>
      <c r="I50" s="10" t="str">
        <f>IF(ISBLANK(IFERROR(INDEX(Validation!I:I,MATCH(Mismatches!A50,Validation!N:N,0)),"")),"",IFERROR(INDEX(Validation!I:I,MATCH(Mismatches!A50,Validation!N:N,0)),""))</f>
        <v/>
      </c>
      <c r="J50" s="6" t="str">
        <f>IF(ISBLANK(IFERROR(INDEX(Validation!J:J,MATCH(Mismatches!A50,Validation!N:N,0)),"")),"",IFERROR(INDEX(Validation!J:J,MATCH(Mismatches!A50,Validation!N:N,0)),""))</f>
        <v/>
      </c>
      <c r="K50" s="10" t="str">
        <f>IF(ISBLANK(IFERROR(INDEX(Validation!K:K,MATCH(Mismatches!A50,Validation!N:N,0)),"")),"",IFERROR(INDEX(Validation!K:K,MATCH(Mismatches!A50,Validation!N:N,0)),""))</f>
        <v/>
      </c>
    </row>
    <row r="51" spans="1:11">
      <c r="A51" s="6" t="str">
        <f>IF(A50&lt;Validation!$P$1,A50+1,"")</f>
        <v/>
      </c>
      <c r="B51" s="6" t="str">
        <f>IFERROR(INDEX(Validation!A:A,MATCH(Mismatches!A51,Validation!N:N,0)),"")</f>
        <v/>
      </c>
      <c r="C51" s="6" t="str">
        <f>IF(ISBLANK(IFERROR(INDEX(Validation!C:C,MATCH(Mismatches!A51,Validation!N:N,0)),"")),"",IFERROR(INDEX(Validation!C:C,MATCH(Mismatches!A51,Validation!N:N,0)),""))</f>
        <v/>
      </c>
      <c r="D51" s="10" t="str">
        <f>IFERROR(INDEX(Validation!D:D,MATCH(Mismatches!A51,Validation!N:N,0)),"")</f>
        <v/>
      </c>
      <c r="E51" s="10" t="str">
        <f>IFERROR(INDEX(Validation!E:E,MATCH(Mismatches!A51,Validation!N:N,0)),"")</f>
        <v/>
      </c>
      <c r="F51" s="10" t="str">
        <f>IFERROR(INDEX(Validation!F:F,MATCH(Mismatches!A51,Validation!N:N,0)),"")</f>
        <v/>
      </c>
      <c r="G51" s="10" t="str">
        <f>IFERROR(INDEX(Validation!G:G,MATCH(Mismatches!A51,Validation!N:N,0)),"")</f>
        <v/>
      </c>
      <c r="H51" s="10" t="str">
        <f>IF(ISBLANK(IFERROR(INDEX(Validation!H:H,MATCH(Mismatches!A51,Validation!N:N,0)),"")),"",IFERROR(INDEX(Validation!H:H,MATCH(Mismatches!A51,Validation!N:N,0)),""))</f>
        <v/>
      </c>
      <c r="I51" s="10" t="str">
        <f>IF(ISBLANK(IFERROR(INDEX(Validation!I:I,MATCH(Mismatches!A51,Validation!N:N,0)),"")),"",IFERROR(INDEX(Validation!I:I,MATCH(Mismatches!A51,Validation!N:N,0)),""))</f>
        <v/>
      </c>
      <c r="J51" s="6" t="str">
        <f>IF(ISBLANK(IFERROR(INDEX(Validation!J:J,MATCH(Mismatches!A51,Validation!N:N,0)),"")),"",IFERROR(INDEX(Validation!J:J,MATCH(Mismatches!A51,Validation!N:N,0)),""))</f>
        <v/>
      </c>
      <c r="K51" s="10" t="str">
        <f>IF(ISBLANK(IFERROR(INDEX(Validation!K:K,MATCH(Mismatches!A51,Validation!N:N,0)),"")),"",IFERROR(INDEX(Validation!K:K,MATCH(Mismatches!A51,Validation!N:N,0)),""))</f>
        <v/>
      </c>
    </row>
    <row r="52" spans="1:11">
      <c r="A52" s="6" t="str">
        <f>IF(A51&lt;Validation!$P$1,A51+1,"")</f>
        <v/>
      </c>
      <c r="B52" s="6" t="str">
        <f>IFERROR(INDEX(Validation!A:A,MATCH(Mismatches!A52,Validation!N:N,0)),"")</f>
        <v/>
      </c>
      <c r="C52" s="6" t="str">
        <f>IF(ISBLANK(IFERROR(INDEX(Validation!C:C,MATCH(Mismatches!A52,Validation!N:N,0)),"")),"",IFERROR(INDEX(Validation!C:C,MATCH(Mismatches!A52,Validation!N:N,0)),""))</f>
        <v/>
      </c>
      <c r="D52" s="10" t="str">
        <f>IFERROR(INDEX(Validation!D:D,MATCH(Mismatches!A52,Validation!N:N,0)),"")</f>
        <v/>
      </c>
      <c r="E52" s="10" t="str">
        <f>IFERROR(INDEX(Validation!E:E,MATCH(Mismatches!A52,Validation!N:N,0)),"")</f>
        <v/>
      </c>
      <c r="F52" s="10" t="str">
        <f>IFERROR(INDEX(Validation!F:F,MATCH(Mismatches!A52,Validation!N:N,0)),"")</f>
        <v/>
      </c>
      <c r="G52" s="10" t="str">
        <f>IFERROR(INDEX(Validation!G:G,MATCH(Mismatches!A52,Validation!N:N,0)),"")</f>
        <v/>
      </c>
      <c r="H52" s="10" t="str">
        <f>IF(ISBLANK(IFERROR(INDEX(Validation!H:H,MATCH(Mismatches!A52,Validation!N:N,0)),"")),"",IFERROR(INDEX(Validation!H:H,MATCH(Mismatches!A52,Validation!N:N,0)),""))</f>
        <v/>
      </c>
      <c r="I52" s="10" t="str">
        <f>IF(ISBLANK(IFERROR(INDEX(Validation!I:I,MATCH(Mismatches!A52,Validation!N:N,0)),"")),"",IFERROR(INDEX(Validation!I:I,MATCH(Mismatches!A52,Validation!N:N,0)),""))</f>
        <v/>
      </c>
      <c r="J52" s="6" t="str">
        <f>IF(ISBLANK(IFERROR(INDEX(Validation!J:J,MATCH(Mismatches!A52,Validation!N:N,0)),"")),"",IFERROR(INDEX(Validation!J:J,MATCH(Mismatches!A52,Validation!N:N,0)),""))</f>
        <v/>
      </c>
      <c r="K52" s="10" t="str">
        <f>IF(ISBLANK(IFERROR(INDEX(Validation!K:K,MATCH(Mismatches!A52,Validation!N:N,0)),"")),"",IFERROR(INDEX(Validation!K:K,MATCH(Mismatches!A52,Validation!N:N,0)),""))</f>
        <v/>
      </c>
    </row>
    <row r="53" spans="1:11">
      <c r="A53" s="6" t="str">
        <f>IF(A52&lt;Validation!$P$1,A52+1,"")</f>
        <v/>
      </c>
      <c r="B53" s="6" t="str">
        <f>IFERROR(INDEX(Validation!A:A,MATCH(Mismatches!A53,Validation!N:N,0)),"")</f>
        <v/>
      </c>
      <c r="C53" s="6" t="str">
        <f>IF(ISBLANK(IFERROR(INDEX(Validation!C:C,MATCH(Mismatches!A53,Validation!N:N,0)),"")),"",IFERROR(INDEX(Validation!C:C,MATCH(Mismatches!A53,Validation!N:N,0)),""))</f>
        <v/>
      </c>
      <c r="D53" s="10" t="str">
        <f>IFERROR(INDEX(Validation!D:D,MATCH(Mismatches!A53,Validation!N:N,0)),"")</f>
        <v/>
      </c>
      <c r="E53" s="10" t="str">
        <f>IFERROR(INDEX(Validation!E:E,MATCH(Mismatches!A53,Validation!N:N,0)),"")</f>
        <v/>
      </c>
      <c r="F53" s="10" t="str">
        <f>IFERROR(INDEX(Validation!F:F,MATCH(Mismatches!A53,Validation!N:N,0)),"")</f>
        <v/>
      </c>
      <c r="G53" s="10" t="str">
        <f>IFERROR(INDEX(Validation!G:G,MATCH(Mismatches!A53,Validation!N:N,0)),"")</f>
        <v/>
      </c>
      <c r="H53" s="10" t="str">
        <f>IF(ISBLANK(IFERROR(INDEX(Validation!H:H,MATCH(Mismatches!A53,Validation!N:N,0)),"")),"",IFERROR(INDEX(Validation!H:H,MATCH(Mismatches!A53,Validation!N:N,0)),""))</f>
        <v/>
      </c>
      <c r="I53" s="10" t="str">
        <f>IF(ISBLANK(IFERROR(INDEX(Validation!I:I,MATCH(Mismatches!A53,Validation!N:N,0)),"")),"",IFERROR(INDEX(Validation!I:I,MATCH(Mismatches!A53,Validation!N:N,0)),""))</f>
        <v/>
      </c>
      <c r="J53" s="6" t="str">
        <f>IF(ISBLANK(IFERROR(INDEX(Validation!J:J,MATCH(Mismatches!A53,Validation!N:N,0)),"")),"",IFERROR(INDEX(Validation!J:J,MATCH(Mismatches!A53,Validation!N:N,0)),""))</f>
        <v/>
      </c>
      <c r="K53" s="10" t="str">
        <f>IF(ISBLANK(IFERROR(INDEX(Validation!K:K,MATCH(Mismatches!A53,Validation!N:N,0)),"")),"",IFERROR(INDEX(Validation!K:K,MATCH(Mismatches!A53,Validation!N:N,0)),""))</f>
        <v/>
      </c>
    </row>
    <row r="54" spans="1:11">
      <c r="A54" s="6" t="str">
        <f>IF(A53&lt;Validation!$P$1,A53+1,"")</f>
        <v/>
      </c>
      <c r="B54" s="6" t="str">
        <f>IFERROR(INDEX(Validation!A:A,MATCH(Mismatches!A54,Validation!N:N,0)),"")</f>
        <v/>
      </c>
      <c r="C54" s="6" t="str">
        <f>IF(ISBLANK(IFERROR(INDEX(Validation!C:C,MATCH(Mismatches!A54,Validation!N:N,0)),"")),"",IFERROR(INDEX(Validation!C:C,MATCH(Mismatches!A54,Validation!N:N,0)),""))</f>
        <v/>
      </c>
      <c r="D54" s="10" t="str">
        <f>IFERROR(INDEX(Validation!D:D,MATCH(Mismatches!A54,Validation!N:N,0)),"")</f>
        <v/>
      </c>
      <c r="E54" s="10" t="str">
        <f>IFERROR(INDEX(Validation!E:E,MATCH(Mismatches!A54,Validation!N:N,0)),"")</f>
        <v/>
      </c>
      <c r="F54" s="10" t="str">
        <f>IFERROR(INDEX(Validation!F:F,MATCH(Mismatches!A54,Validation!N:N,0)),"")</f>
        <v/>
      </c>
      <c r="G54" s="10" t="str">
        <f>IFERROR(INDEX(Validation!G:G,MATCH(Mismatches!A54,Validation!N:N,0)),"")</f>
        <v/>
      </c>
      <c r="H54" s="10" t="str">
        <f>IF(ISBLANK(IFERROR(INDEX(Validation!H:H,MATCH(Mismatches!A54,Validation!N:N,0)),"")),"",IFERROR(INDEX(Validation!H:H,MATCH(Mismatches!A54,Validation!N:N,0)),""))</f>
        <v/>
      </c>
      <c r="I54" s="10" t="str">
        <f>IF(ISBLANK(IFERROR(INDEX(Validation!I:I,MATCH(Mismatches!A54,Validation!N:N,0)),"")),"",IFERROR(INDEX(Validation!I:I,MATCH(Mismatches!A54,Validation!N:N,0)),""))</f>
        <v/>
      </c>
      <c r="J54" s="6" t="str">
        <f>IF(ISBLANK(IFERROR(INDEX(Validation!J:J,MATCH(Mismatches!A54,Validation!N:N,0)),"")),"",IFERROR(INDEX(Validation!J:J,MATCH(Mismatches!A54,Validation!N:N,0)),""))</f>
        <v/>
      </c>
      <c r="K54" s="10" t="str">
        <f>IF(ISBLANK(IFERROR(INDEX(Validation!K:K,MATCH(Mismatches!A54,Validation!N:N,0)),"")),"",IFERROR(INDEX(Validation!K:K,MATCH(Mismatches!A54,Validation!N:N,0)),""))</f>
        <v/>
      </c>
    </row>
    <row r="55" spans="1:11">
      <c r="A55" s="6" t="str">
        <f>IF(A54&lt;Validation!$P$1,A54+1,"")</f>
        <v/>
      </c>
      <c r="B55" s="6" t="str">
        <f>IFERROR(INDEX(Validation!A:A,MATCH(Mismatches!A55,Validation!N:N,0)),"")</f>
        <v/>
      </c>
      <c r="C55" s="6" t="str">
        <f>IF(ISBLANK(IFERROR(INDEX(Validation!C:C,MATCH(Mismatches!A55,Validation!N:N,0)),"")),"",IFERROR(INDEX(Validation!C:C,MATCH(Mismatches!A55,Validation!N:N,0)),""))</f>
        <v/>
      </c>
      <c r="D55" s="10" t="str">
        <f>IFERROR(INDEX(Validation!D:D,MATCH(Mismatches!A55,Validation!N:N,0)),"")</f>
        <v/>
      </c>
      <c r="E55" s="10" t="str">
        <f>IFERROR(INDEX(Validation!E:E,MATCH(Mismatches!A55,Validation!N:N,0)),"")</f>
        <v/>
      </c>
      <c r="F55" s="10" t="str">
        <f>IFERROR(INDEX(Validation!F:F,MATCH(Mismatches!A55,Validation!N:N,0)),"")</f>
        <v/>
      </c>
      <c r="G55" s="10" t="str">
        <f>IFERROR(INDEX(Validation!G:G,MATCH(Mismatches!A55,Validation!N:N,0)),"")</f>
        <v/>
      </c>
      <c r="H55" s="10" t="str">
        <f>IF(ISBLANK(IFERROR(INDEX(Validation!H:H,MATCH(Mismatches!A55,Validation!N:N,0)),"")),"",IFERROR(INDEX(Validation!H:H,MATCH(Mismatches!A55,Validation!N:N,0)),""))</f>
        <v/>
      </c>
      <c r="I55" s="10" t="str">
        <f>IF(ISBLANK(IFERROR(INDEX(Validation!I:I,MATCH(Mismatches!A55,Validation!N:N,0)),"")),"",IFERROR(INDEX(Validation!I:I,MATCH(Mismatches!A55,Validation!N:N,0)),""))</f>
        <v/>
      </c>
      <c r="J55" s="6" t="str">
        <f>IF(ISBLANK(IFERROR(INDEX(Validation!J:J,MATCH(Mismatches!A55,Validation!N:N,0)),"")),"",IFERROR(INDEX(Validation!J:J,MATCH(Mismatches!A55,Validation!N:N,0)),""))</f>
        <v/>
      </c>
      <c r="K55" s="10" t="str">
        <f>IF(ISBLANK(IFERROR(INDEX(Validation!K:K,MATCH(Mismatches!A55,Validation!N:N,0)),"")),"",IFERROR(INDEX(Validation!K:K,MATCH(Mismatches!A55,Validation!N:N,0)),""))</f>
        <v/>
      </c>
    </row>
    <row r="56" spans="1:11">
      <c r="A56" s="6" t="str">
        <f>IF(A55&lt;Validation!$P$1,A55+1,"")</f>
        <v/>
      </c>
      <c r="B56" s="6" t="str">
        <f>IFERROR(INDEX(Validation!A:A,MATCH(Mismatches!A56,Validation!N:N,0)),"")</f>
        <v/>
      </c>
      <c r="C56" s="6" t="str">
        <f>IF(ISBLANK(IFERROR(INDEX(Validation!C:C,MATCH(Mismatches!A56,Validation!N:N,0)),"")),"",IFERROR(INDEX(Validation!C:C,MATCH(Mismatches!A56,Validation!N:N,0)),""))</f>
        <v/>
      </c>
      <c r="D56" s="10" t="str">
        <f>IFERROR(INDEX(Validation!D:D,MATCH(Mismatches!A56,Validation!N:N,0)),"")</f>
        <v/>
      </c>
      <c r="E56" s="10" t="str">
        <f>IFERROR(INDEX(Validation!E:E,MATCH(Mismatches!A56,Validation!N:N,0)),"")</f>
        <v/>
      </c>
      <c r="F56" s="10" t="str">
        <f>IFERROR(INDEX(Validation!F:F,MATCH(Mismatches!A56,Validation!N:N,0)),"")</f>
        <v/>
      </c>
      <c r="G56" s="10" t="str">
        <f>IFERROR(INDEX(Validation!G:G,MATCH(Mismatches!A56,Validation!N:N,0)),"")</f>
        <v/>
      </c>
      <c r="H56" s="10" t="str">
        <f>IF(ISBLANK(IFERROR(INDEX(Validation!H:H,MATCH(Mismatches!A56,Validation!N:N,0)),"")),"",IFERROR(INDEX(Validation!H:H,MATCH(Mismatches!A56,Validation!N:N,0)),""))</f>
        <v/>
      </c>
      <c r="I56" s="10" t="str">
        <f>IF(ISBLANK(IFERROR(INDEX(Validation!I:I,MATCH(Mismatches!A56,Validation!N:N,0)),"")),"",IFERROR(INDEX(Validation!I:I,MATCH(Mismatches!A56,Validation!N:N,0)),""))</f>
        <v/>
      </c>
      <c r="J56" s="6" t="str">
        <f>IF(ISBLANK(IFERROR(INDEX(Validation!J:J,MATCH(Mismatches!A56,Validation!N:N,0)),"")),"",IFERROR(INDEX(Validation!J:J,MATCH(Mismatches!A56,Validation!N:N,0)),""))</f>
        <v/>
      </c>
      <c r="K56" s="10" t="str">
        <f>IF(ISBLANK(IFERROR(INDEX(Validation!K:K,MATCH(Mismatches!A56,Validation!N:N,0)),"")),"",IFERROR(INDEX(Validation!K:K,MATCH(Mismatches!A56,Validation!N:N,0)),""))</f>
        <v/>
      </c>
    </row>
    <row r="57" spans="1:11">
      <c r="A57" s="6" t="str">
        <f>IF(A56&lt;Validation!$P$1,A56+1,"")</f>
        <v/>
      </c>
      <c r="B57" s="6" t="str">
        <f>IFERROR(INDEX(Validation!A:A,MATCH(Mismatches!A57,Validation!N:N,0)),"")</f>
        <v/>
      </c>
      <c r="C57" s="6" t="str">
        <f>IF(ISBLANK(IFERROR(INDEX(Validation!C:C,MATCH(Mismatches!A57,Validation!N:N,0)),"")),"",IFERROR(INDEX(Validation!C:C,MATCH(Mismatches!A57,Validation!N:N,0)),""))</f>
        <v/>
      </c>
      <c r="D57" s="10" t="str">
        <f>IFERROR(INDEX(Validation!D:D,MATCH(Mismatches!A57,Validation!N:N,0)),"")</f>
        <v/>
      </c>
      <c r="E57" s="10" t="str">
        <f>IFERROR(INDEX(Validation!E:E,MATCH(Mismatches!A57,Validation!N:N,0)),"")</f>
        <v/>
      </c>
      <c r="F57" s="10" t="str">
        <f>IFERROR(INDEX(Validation!F:F,MATCH(Mismatches!A57,Validation!N:N,0)),"")</f>
        <v/>
      </c>
      <c r="G57" s="10" t="str">
        <f>IFERROR(INDEX(Validation!G:G,MATCH(Mismatches!A57,Validation!N:N,0)),"")</f>
        <v/>
      </c>
      <c r="H57" s="10" t="str">
        <f>IF(ISBLANK(IFERROR(INDEX(Validation!H:H,MATCH(Mismatches!A57,Validation!N:N,0)),"")),"",IFERROR(INDEX(Validation!H:H,MATCH(Mismatches!A57,Validation!N:N,0)),""))</f>
        <v/>
      </c>
      <c r="I57" s="10" t="str">
        <f>IF(ISBLANK(IFERROR(INDEX(Validation!I:I,MATCH(Mismatches!A57,Validation!N:N,0)),"")),"",IFERROR(INDEX(Validation!I:I,MATCH(Mismatches!A57,Validation!N:N,0)),""))</f>
        <v/>
      </c>
      <c r="J57" s="6" t="str">
        <f>IF(ISBLANK(IFERROR(INDEX(Validation!J:J,MATCH(Mismatches!A57,Validation!N:N,0)),"")),"",IFERROR(INDEX(Validation!J:J,MATCH(Mismatches!A57,Validation!N:N,0)),""))</f>
        <v/>
      </c>
      <c r="K57" s="10" t="str">
        <f>IF(ISBLANK(IFERROR(INDEX(Validation!K:K,MATCH(Mismatches!A57,Validation!N:N,0)),"")),"",IFERROR(INDEX(Validation!K:K,MATCH(Mismatches!A57,Validation!N:N,0)),""))</f>
        <v/>
      </c>
    </row>
    <row r="58" spans="1:11">
      <c r="A58" s="6" t="str">
        <f>IF(A57&lt;Validation!$P$1,A57+1,"")</f>
        <v/>
      </c>
      <c r="B58" s="6" t="str">
        <f>IFERROR(INDEX(Validation!A:A,MATCH(Mismatches!A58,Validation!N:N,0)),"")</f>
        <v/>
      </c>
      <c r="C58" s="6" t="str">
        <f>IF(ISBLANK(IFERROR(INDEX(Validation!C:C,MATCH(Mismatches!A58,Validation!N:N,0)),"")),"",IFERROR(INDEX(Validation!C:C,MATCH(Mismatches!A58,Validation!N:N,0)),""))</f>
        <v/>
      </c>
      <c r="D58" s="10" t="str">
        <f>IFERROR(INDEX(Validation!D:D,MATCH(Mismatches!A58,Validation!N:N,0)),"")</f>
        <v/>
      </c>
      <c r="E58" s="10" t="str">
        <f>IFERROR(INDEX(Validation!E:E,MATCH(Mismatches!A58,Validation!N:N,0)),"")</f>
        <v/>
      </c>
      <c r="F58" s="10" t="str">
        <f>IFERROR(INDEX(Validation!F:F,MATCH(Mismatches!A58,Validation!N:N,0)),"")</f>
        <v/>
      </c>
      <c r="G58" s="10" t="str">
        <f>IFERROR(INDEX(Validation!G:G,MATCH(Mismatches!A58,Validation!N:N,0)),"")</f>
        <v/>
      </c>
      <c r="H58" s="10" t="str">
        <f>IF(ISBLANK(IFERROR(INDEX(Validation!H:H,MATCH(Mismatches!A58,Validation!N:N,0)),"")),"",IFERROR(INDEX(Validation!H:H,MATCH(Mismatches!A58,Validation!N:N,0)),""))</f>
        <v/>
      </c>
      <c r="I58" s="10" t="str">
        <f>IF(ISBLANK(IFERROR(INDEX(Validation!I:I,MATCH(Mismatches!A58,Validation!N:N,0)),"")),"",IFERROR(INDEX(Validation!I:I,MATCH(Mismatches!A58,Validation!N:N,0)),""))</f>
        <v/>
      </c>
      <c r="J58" s="6" t="str">
        <f>IF(ISBLANK(IFERROR(INDEX(Validation!J:J,MATCH(Mismatches!A58,Validation!N:N,0)),"")),"",IFERROR(INDEX(Validation!J:J,MATCH(Mismatches!A58,Validation!N:N,0)),""))</f>
        <v/>
      </c>
      <c r="K58" s="10" t="str">
        <f>IF(ISBLANK(IFERROR(INDEX(Validation!K:K,MATCH(Mismatches!A58,Validation!N:N,0)),"")),"",IFERROR(INDEX(Validation!K:K,MATCH(Mismatches!A58,Validation!N:N,0)),""))</f>
        <v/>
      </c>
    </row>
    <row r="59" spans="1:11">
      <c r="A59" s="6" t="str">
        <f>IF(A58&lt;Validation!$P$1,A58+1,"")</f>
        <v/>
      </c>
      <c r="B59" s="6" t="str">
        <f>IFERROR(INDEX(Validation!A:A,MATCH(Mismatches!A59,Validation!N:N,0)),"")</f>
        <v/>
      </c>
      <c r="C59" s="6" t="str">
        <f>IF(ISBLANK(IFERROR(INDEX(Validation!C:C,MATCH(Mismatches!A59,Validation!N:N,0)),"")),"",IFERROR(INDEX(Validation!C:C,MATCH(Mismatches!A59,Validation!N:N,0)),""))</f>
        <v/>
      </c>
      <c r="D59" s="10" t="str">
        <f>IFERROR(INDEX(Validation!D:D,MATCH(Mismatches!A59,Validation!N:N,0)),"")</f>
        <v/>
      </c>
      <c r="E59" s="10" t="str">
        <f>IFERROR(INDEX(Validation!E:E,MATCH(Mismatches!A59,Validation!N:N,0)),"")</f>
        <v/>
      </c>
      <c r="F59" s="10" t="str">
        <f>IFERROR(INDEX(Validation!F:F,MATCH(Mismatches!A59,Validation!N:N,0)),"")</f>
        <v/>
      </c>
      <c r="G59" s="10" t="str">
        <f>IFERROR(INDEX(Validation!G:G,MATCH(Mismatches!A59,Validation!N:N,0)),"")</f>
        <v/>
      </c>
      <c r="H59" s="10" t="str">
        <f>IF(ISBLANK(IFERROR(INDEX(Validation!H:H,MATCH(Mismatches!A59,Validation!N:N,0)),"")),"",IFERROR(INDEX(Validation!H:H,MATCH(Mismatches!A59,Validation!N:N,0)),""))</f>
        <v/>
      </c>
      <c r="I59" s="10" t="str">
        <f>IF(ISBLANK(IFERROR(INDEX(Validation!I:I,MATCH(Mismatches!A59,Validation!N:N,0)),"")),"",IFERROR(INDEX(Validation!I:I,MATCH(Mismatches!A59,Validation!N:N,0)),""))</f>
        <v/>
      </c>
      <c r="J59" s="6" t="str">
        <f>IF(ISBLANK(IFERROR(INDEX(Validation!J:J,MATCH(Mismatches!A59,Validation!N:N,0)),"")),"",IFERROR(INDEX(Validation!J:J,MATCH(Mismatches!A59,Validation!N:N,0)),""))</f>
        <v/>
      </c>
      <c r="K59" s="10" t="str">
        <f>IF(ISBLANK(IFERROR(INDEX(Validation!K:K,MATCH(Mismatches!A59,Validation!N:N,0)),"")),"",IFERROR(INDEX(Validation!K:K,MATCH(Mismatches!A59,Validation!N:N,0)),""))</f>
        <v/>
      </c>
    </row>
    <row r="60" spans="1:11">
      <c r="A60" s="6" t="str">
        <f>IF(A59&lt;Validation!$P$1,A59+1,"")</f>
        <v/>
      </c>
      <c r="B60" s="6" t="str">
        <f>IFERROR(INDEX(Validation!A:A,MATCH(Mismatches!A60,Validation!N:N,0)),"")</f>
        <v/>
      </c>
      <c r="C60" s="6" t="str">
        <f>IF(ISBLANK(IFERROR(INDEX(Validation!C:C,MATCH(Mismatches!A60,Validation!N:N,0)),"")),"",IFERROR(INDEX(Validation!C:C,MATCH(Mismatches!A60,Validation!N:N,0)),""))</f>
        <v/>
      </c>
      <c r="D60" s="10" t="str">
        <f>IFERROR(INDEX(Validation!D:D,MATCH(Mismatches!A60,Validation!N:N,0)),"")</f>
        <v/>
      </c>
      <c r="E60" s="10" t="str">
        <f>IFERROR(INDEX(Validation!E:E,MATCH(Mismatches!A60,Validation!N:N,0)),"")</f>
        <v/>
      </c>
      <c r="F60" s="10" t="str">
        <f>IFERROR(INDEX(Validation!F:F,MATCH(Mismatches!A60,Validation!N:N,0)),"")</f>
        <v/>
      </c>
      <c r="G60" s="10" t="str">
        <f>IFERROR(INDEX(Validation!G:G,MATCH(Mismatches!A60,Validation!N:N,0)),"")</f>
        <v/>
      </c>
      <c r="H60" s="10" t="str">
        <f>IF(ISBLANK(IFERROR(INDEX(Validation!H:H,MATCH(Mismatches!A60,Validation!N:N,0)),"")),"",IFERROR(INDEX(Validation!H:H,MATCH(Mismatches!A60,Validation!N:N,0)),""))</f>
        <v/>
      </c>
      <c r="I60" s="10" t="str">
        <f>IF(ISBLANK(IFERROR(INDEX(Validation!I:I,MATCH(Mismatches!A60,Validation!N:N,0)),"")),"",IFERROR(INDEX(Validation!I:I,MATCH(Mismatches!A60,Validation!N:N,0)),""))</f>
        <v/>
      </c>
      <c r="J60" s="6" t="str">
        <f>IF(ISBLANK(IFERROR(INDEX(Validation!J:J,MATCH(Mismatches!A60,Validation!N:N,0)),"")),"",IFERROR(INDEX(Validation!J:J,MATCH(Mismatches!A60,Validation!N:N,0)),""))</f>
        <v/>
      </c>
      <c r="K60" s="10" t="str">
        <f>IF(ISBLANK(IFERROR(INDEX(Validation!K:K,MATCH(Mismatches!A60,Validation!N:N,0)),"")),"",IFERROR(INDEX(Validation!K:K,MATCH(Mismatches!A60,Validation!N:N,0)),""))</f>
        <v/>
      </c>
    </row>
    <row r="61" spans="1:11">
      <c r="A61" s="6" t="str">
        <f>IF(A60&lt;Validation!$P$1,A60+1,"")</f>
        <v/>
      </c>
      <c r="B61" s="6" t="str">
        <f>IFERROR(INDEX(Validation!A:A,MATCH(Mismatches!A61,Validation!N:N,0)),"")</f>
        <v/>
      </c>
      <c r="C61" s="6" t="str">
        <f>IF(ISBLANK(IFERROR(INDEX(Validation!C:C,MATCH(Mismatches!A61,Validation!N:N,0)),"")),"",IFERROR(INDEX(Validation!C:C,MATCH(Mismatches!A61,Validation!N:N,0)),""))</f>
        <v/>
      </c>
      <c r="D61" s="10" t="str">
        <f>IFERROR(INDEX(Validation!D:D,MATCH(Mismatches!A61,Validation!N:N,0)),"")</f>
        <v/>
      </c>
      <c r="E61" s="10" t="str">
        <f>IFERROR(INDEX(Validation!E:E,MATCH(Mismatches!A61,Validation!N:N,0)),"")</f>
        <v/>
      </c>
      <c r="F61" s="10" t="str">
        <f>IFERROR(INDEX(Validation!F:F,MATCH(Mismatches!A61,Validation!N:N,0)),"")</f>
        <v/>
      </c>
      <c r="G61" s="10" t="str">
        <f>IFERROR(INDEX(Validation!G:G,MATCH(Mismatches!A61,Validation!N:N,0)),"")</f>
        <v/>
      </c>
      <c r="H61" s="10" t="str">
        <f>IF(ISBLANK(IFERROR(INDEX(Validation!H:H,MATCH(Mismatches!A61,Validation!N:N,0)),"")),"",IFERROR(INDEX(Validation!H:H,MATCH(Mismatches!A61,Validation!N:N,0)),""))</f>
        <v/>
      </c>
      <c r="I61" s="10" t="str">
        <f>IF(ISBLANK(IFERROR(INDEX(Validation!I:I,MATCH(Mismatches!A61,Validation!N:N,0)),"")),"",IFERROR(INDEX(Validation!I:I,MATCH(Mismatches!A61,Validation!N:N,0)),""))</f>
        <v/>
      </c>
      <c r="J61" s="6" t="str">
        <f>IF(ISBLANK(IFERROR(INDEX(Validation!J:J,MATCH(Mismatches!A61,Validation!N:N,0)),"")),"",IFERROR(INDEX(Validation!J:J,MATCH(Mismatches!A61,Validation!N:N,0)),""))</f>
        <v/>
      </c>
      <c r="K61" s="10" t="str">
        <f>IF(ISBLANK(IFERROR(INDEX(Validation!K:K,MATCH(Mismatches!A61,Validation!N:N,0)),"")),"",IFERROR(INDEX(Validation!K:K,MATCH(Mismatches!A61,Validation!N:N,0)),""))</f>
        <v/>
      </c>
    </row>
    <row r="62" spans="1:11">
      <c r="A62" s="6" t="str">
        <f>IF(A61&lt;Validation!$P$1,A61+1,"")</f>
        <v/>
      </c>
      <c r="B62" s="6" t="str">
        <f>IFERROR(INDEX(Validation!A:A,MATCH(Mismatches!A62,Validation!N:N,0)),"")</f>
        <v/>
      </c>
      <c r="C62" s="6" t="str">
        <f>IF(ISBLANK(IFERROR(INDEX(Validation!C:C,MATCH(Mismatches!A62,Validation!N:N,0)),"")),"",IFERROR(INDEX(Validation!C:C,MATCH(Mismatches!A62,Validation!N:N,0)),""))</f>
        <v/>
      </c>
      <c r="D62" s="10" t="str">
        <f>IFERROR(INDEX(Validation!D:D,MATCH(Mismatches!A62,Validation!N:N,0)),"")</f>
        <v/>
      </c>
      <c r="E62" s="10" t="str">
        <f>IFERROR(INDEX(Validation!E:E,MATCH(Mismatches!A62,Validation!N:N,0)),"")</f>
        <v/>
      </c>
      <c r="F62" s="10" t="str">
        <f>IFERROR(INDEX(Validation!F:F,MATCH(Mismatches!A62,Validation!N:N,0)),"")</f>
        <v/>
      </c>
      <c r="G62" s="10" t="str">
        <f>IFERROR(INDEX(Validation!G:G,MATCH(Mismatches!A62,Validation!N:N,0)),"")</f>
        <v/>
      </c>
      <c r="H62" s="10" t="str">
        <f>IF(ISBLANK(IFERROR(INDEX(Validation!H:H,MATCH(Mismatches!A62,Validation!N:N,0)),"")),"",IFERROR(INDEX(Validation!H:H,MATCH(Mismatches!A62,Validation!N:N,0)),""))</f>
        <v/>
      </c>
      <c r="I62" s="10" t="str">
        <f>IF(ISBLANK(IFERROR(INDEX(Validation!I:I,MATCH(Mismatches!A62,Validation!N:N,0)),"")),"",IFERROR(INDEX(Validation!I:I,MATCH(Mismatches!A62,Validation!N:N,0)),""))</f>
        <v/>
      </c>
      <c r="J62" s="6" t="str">
        <f>IF(ISBLANK(IFERROR(INDEX(Validation!J:J,MATCH(Mismatches!A62,Validation!N:N,0)),"")),"",IFERROR(INDEX(Validation!J:J,MATCH(Mismatches!A62,Validation!N:N,0)),""))</f>
        <v/>
      </c>
      <c r="K62" s="10" t="str">
        <f>IF(ISBLANK(IFERROR(INDEX(Validation!K:K,MATCH(Mismatches!A62,Validation!N:N,0)),"")),"",IFERROR(INDEX(Validation!K:K,MATCH(Mismatches!A62,Validation!N:N,0)),""))</f>
        <v/>
      </c>
    </row>
    <row r="63" spans="1:11">
      <c r="A63" s="6" t="str">
        <f>IF(A62&lt;Validation!$P$1,A62+1,"")</f>
        <v/>
      </c>
      <c r="B63" s="6" t="str">
        <f>IFERROR(INDEX(Validation!A:A,MATCH(Mismatches!A63,Validation!N:N,0)),"")</f>
        <v/>
      </c>
      <c r="C63" s="6" t="str">
        <f>IF(ISBLANK(IFERROR(INDEX(Validation!C:C,MATCH(Mismatches!A63,Validation!N:N,0)),"")),"",IFERROR(INDEX(Validation!C:C,MATCH(Mismatches!A63,Validation!N:N,0)),""))</f>
        <v/>
      </c>
      <c r="D63" s="10" t="str">
        <f>IFERROR(INDEX(Validation!D:D,MATCH(Mismatches!A63,Validation!N:N,0)),"")</f>
        <v/>
      </c>
      <c r="E63" s="10" t="str">
        <f>IFERROR(INDEX(Validation!E:E,MATCH(Mismatches!A63,Validation!N:N,0)),"")</f>
        <v/>
      </c>
      <c r="F63" s="10" t="str">
        <f>IFERROR(INDEX(Validation!F:F,MATCH(Mismatches!A63,Validation!N:N,0)),"")</f>
        <v/>
      </c>
      <c r="G63" s="10" t="str">
        <f>IFERROR(INDEX(Validation!G:G,MATCH(Mismatches!A63,Validation!N:N,0)),"")</f>
        <v/>
      </c>
      <c r="H63" s="10" t="str">
        <f>IF(ISBLANK(IFERROR(INDEX(Validation!H:H,MATCH(Mismatches!A63,Validation!N:N,0)),"")),"",IFERROR(INDEX(Validation!H:H,MATCH(Mismatches!A63,Validation!N:N,0)),""))</f>
        <v/>
      </c>
      <c r="I63" s="10" t="str">
        <f>IF(ISBLANK(IFERROR(INDEX(Validation!I:I,MATCH(Mismatches!A63,Validation!N:N,0)),"")),"",IFERROR(INDEX(Validation!I:I,MATCH(Mismatches!A63,Validation!N:N,0)),""))</f>
        <v/>
      </c>
      <c r="J63" s="6" t="str">
        <f>IF(ISBLANK(IFERROR(INDEX(Validation!J:J,MATCH(Mismatches!A63,Validation!N:N,0)),"")),"",IFERROR(INDEX(Validation!J:J,MATCH(Mismatches!A63,Validation!N:N,0)),""))</f>
        <v/>
      </c>
      <c r="K63" s="10" t="str">
        <f>IF(ISBLANK(IFERROR(INDEX(Validation!K:K,MATCH(Mismatches!A63,Validation!N:N,0)),"")),"",IFERROR(INDEX(Validation!K:K,MATCH(Mismatches!A63,Validation!N:N,0)),""))</f>
        <v/>
      </c>
    </row>
    <row r="64" spans="1:11">
      <c r="A64" s="6" t="str">
        <f>IF(A63&lt;Validation!$P$1,A63+1,"")</f>
        <v/>
      </c>
      <c r="B64" s="6" t="str">
        <f>IFERROR(INDEX(Validation!A:A,MATCH(Mismatches!A64,Validation!N:N,0)),"")</f>
        <v/>
      </c>
      <c r="C64" s="6" t="str">
        <f>IF(ISBLANK(IFERROR(INDEX(Validation!C:C,MATCH(Mismatches!A64,Validation!N:N,0)),"")),"",IFERROR(INDEX(Validation!C:C,MATCH(Mismatches!A64,Validation!N:N,0)),""))</f>
        <v/>
      </c>
      <c r="D64" s="10" t="str">
        <f>IFERROR(INDEX(Validation!D:D,MATCH(Mismatches!A64,Validation!N:N,0)),"")</f>
        <v/>
      </c>
      <c r="E64" s="10" t="str">
        <f>IFERROR(INDEX(Validation!E:E,MATCH(Mismatches!A64,Validation!N:N,0)),"")</f>
        <v/>
      </c>
      <c r="F64" s="10" t="str">
        <f>IFERROR(INDEX(Validation!F:F,MATCH(Mismatches!A64,Validation!N:N,0)),"")</f>
        <v/>
      </c>
      <c r="G64" s="10" t="str">
        <f>IFERROR(INDEX(Validation!G:G,MATCH(Mismatches!A64,Validation!N:N,0)),"")</f>
        <v/>
      </c>
      <c r="H64" s="10" t="str">
        <f>IF(ISBLANK(IFERROR(INDEX(Validation!H:H,MATCH(Mismatches!A64,Validation!N:N,0)),"")),"",IFERROR(INDEX(Validation!H:H,MATCH(Mismatches!A64,Validation!N:N,0)),""))</f>
        <v/>
      </c>
      <c r="I64" s="10" t="str">
        <f>IF(ISBLANK(IFERROR(INDEX(Validation!I:I,MATCH(Mismatches!A64,Validation!N:N,0)),"")),"",IFERROR(INDEX(Validation!I:I,MATCH(Mismatches!A64,Validation!N:N,0)),""))</f>
        <v/>
      </c>
      <c r="J64" s="6" t="str">
        <f>IF(ISBLANK(IFERROR(INDEX(Validation!J:J,MATCH(Mismatches!A64,Validation!N:N,0)),"")),"",IFERROR(INDEX(Validation!J:J,MATCH(Mismatches!A64,Validation!N:N,0)),""))</f>
        <v/>
      </c>
      <c r="K64" s="10" t="str">
        <f>IF(ISBLANK(IFERROR(INDEX(Validation!K:K,MATCH(Mismatches!A64,Validation!N:N,0)),"")),"",IFERROR(INDEX(Validation!K:K,MATCH(Mismatches!A64,Validation!N:N,0)),""))</f>
        <v/>
      </c>
    </row>
    <row r="65" spans="1:11">
      <c r="A65" s="6" t="str">
        <f>IF(A64&lt;Validation!$P$1,A64+1,"")</f>
        <v/>
      </c>
      <c r="B65" s="6" t="str">
        <f>IFERROR(INDEX(Validation!A:A,MATCH(Mismatches!A65,Validation!N:N,0)),"")</f>
        <v/>
      </c>
      <c r="C65" s="6" t="str">
        <f>IF(ISBLANK(IFERROR(INDEX(Validation!C:C,MATCH(Mismatches!A65,Validation!N:N,0)),"")),"",IFERROR(INDEX(Validation!C:C,MATCH(Mismatches!A65,Validation!N:N,0)),""))</f>
        <v/>
      </c>
      <c r="D65" s="10" t="str">
        <f>IFERROR(INDEX(Validation!D:D,MATCH(Mismatches!A65,Validation!N:N,0)),"")</f>
        <v/>
      </c>
      <c r="E65" s="10" t="str">
        <f>IFERROR(INDEX(Validation!E:E,MATCH(Mismatches!A65,Validation!N:N,0)),"")</f>
        <v/>
      </c>
      <c r="F65" s="10" t="str">
        <f>IFERROR(INDEX(Validation!F:F,MATCH(Mismatches!A65,Validation!N:N,0)),"")</f>
        <v/>
      </c>
      <c r="G65" s="10" t="str">
        <f>IFERROR(INDEX(Validation!G:G,MATCH(Mismatches!A65,Validation!N:N,0)),"")</f>
        <v/>
      </c>
      <c r="H65" s="10" t="str">
        <f>IF(ISBLANK(IFERROR(INDEX(Validation!H:H,MATCH(Mismatches!A65,Validation!N:N,0)),"")),"",IFERROR(INDEX(Validation!H:H,MATCH(Mismatches!A65,Validation!N:N,0)),""))</f>
        <v/>
      </c>
      <c r="I65" s="10" t="str">
        <f>IF(ISBLANK(IFERROR(INDEX(Validation!I:I,MATCH(Mismatches!A65,Validation!N:N,0)),"")),"",IFERROR(INDEX(Validation!I:I,MATCH(Mismatches!A65,Validation!N:N,0)),""))</f>
        <v/>
      </c>
      <c r="J65" s="6" t="str">
        <f>IF(ISBLANK(IFERROR(INDEX(Validation!J:J,MATCH(Mismatches!A65,Validation!N:N,0)),"")),"",IFERROR(INDEX(Validation!J:J,MATCH(Mismatches!A65,Validation!N:N,0)),""))</f>
        <v/>
      </c>
      <c r="K65" s="10" t="str">
        <f>IF(ISBLANK(IFERROR(INDEX(Validation!K:K,MATCH(Mismatches!A65,Validation!N:N,0)),"")),"",IFERROR(INDEX(Validation!K:K,MATCH(Mismatches!A65,Validation!N:N,0)),""))</f>
        <v/>
      </c>
    </row>
    <row r="66" spans="1:11">
      <c r="A66" s="6" t="str">
        <f>IF(A65&lt;Validation!$P$1,A65+1,"")</f>
        <v/>
      </c>
      <c r="B66" s="6" t="str">
        <f>IFERROR(INDEX(Validation!A:A,MATCH(Mismatches!A66,Validation!N:N,0)),"")</f>
        <v/>
      </c>
      <c r="C66" s="6" t="str">
        <f>IF(ISBLANK(IFERROR(INDEX(Validation!C:C,MATCH(Mismatches!A66,Validation!N:N,0)),"")),"",IFERROR(INDEX(Validation!C:C,MATCH(Mismatches!A66,Validation!N:N,0)),""))</f>
        <v/>
      </c>
      <c r="D66" s="10" t="str">
        <f>IFERROR(INDEX(Validation!D:D,MATCH(Mismatches!A66,Validation!N:N,0)),"")</f>
        <v/>
      </c>
      <c r="E66" s="10" t="str">
        <f>IFERROR(INDEX(Validation!E:E,MATCH(Mismatches!A66,Validation!N:N,0)),"")</f>
        <v/>
      </c>
      <c r="F66" s="10" t="str">
        <f>IFERROR(INDEX(Validation!F:F,MATCH(Mismatches!A66,Validation!N:N,0)),"")</f>
        <v/>
      </c>
      <c r="G66" s="10" t="str">
        <f>IFERROR(INDEX(Validation!G:G,MATCH(Mismatches!A66,Validation!N:N,0)),"")</f>
        <v/>
      </c>
      <c r="H66" s="10" t="str">
        <f>IF(ISBLANK(IFERROR(INDEX(Validation!H:H,MATCH(Mismatches!A66,Validation!N:N,0)),"")),"",IFERROR(INDEX(Validation!H:H,MATCH(Mismatches!A66,Validation!N:N,0)),""))</f>
        <v/>
      </c>
      <c r="I66" s="10" t="str">
        <f>IF(ISBLANK(IFERROR(INDEX(Validation!I:I,MATCH(Mismatches!A66,Validation!N:N,0)),"")),"",IFERROR(INDEX(Validation!I:I,MATCH(Mismatches!A66,Validation!N:N,0)),""))</f>
        <v/>
      </c>
      <c r="J66" s="6" t="str">
        <f>IF(ISBLANK(IFERROR(INDEX(Validation!J:J,MATCH(Mismatches!A66,Validation!N:N,0)),"")),"",IFERROR(INDEX(Validation!J:J,MATCH(Mismatches!A66,Validation!N:N,0)),""))</f>
        <v/>
      </c>
      <c r="K66" s="10" t="str">
        <f>IF(ISBLANK(IFERROR(INDEX(Validation!K:K,MATCH(Mismatches!A66,Validation!N:N,0)),"")),"",IFERROR(INDEX(Validation!K:K,MATCH(Mismatches!A66,Validation!N:N,0)),""))</f>
        <v/>
      </c>
    </row>
    <row r="67" spans="1:11">
      <c r="A67" s="6" t="str">
        <f>IF(A66&lt;Validation!$P$1,A66+1,"")</f>
        <v/>
      </c>
      <c r="B67" s="6" t="str">
        <f>IFERROR(INDEX(Validation!A:A,MATCH(Mismatches!A67,Validation!N:N,0)),"")</f>
        <v/>
      </c>
      <c r="C67" s="6" t="str">
        <f>IF(ISBLANK(IFERROR(INDEX(Validation!C:C,MATCH(Mismatches!A67,Validation!N:N,0)),"")),"",IFERROR(INDEX(Validation!C:C,MATCH(Mismatches!A67,Validation!N:N,0)),""))</f>
        <v/>
      </c>
      <c r="D67" s="10" t="str">
        <f>IFERROR(INDEX(Validation!D:D,MATCH(Mismatches!A67,Validation!N:N,0)),"")</f>
        <v/>
      </c>
      <c r="E67" s="10" t="str">
        <f>IFERROR(INDEX(Validation!E:E,MATCH(Mismatches!A67,Validation!N:N,0)),"")</f>
        <v/>
      </c>
      <c r="F67" s="10" t="str">
        <f>IFERROR(INDEX(Validation!F:F,MATCH(Mismatches!A67,Validation!N:N,0)),"")</f>
        <v/>
      </c>
      <c r="G67" s="10" t="str">
        <f>IFERROR(INDEX(Validation!G:G,MATCH(Mismatches!A67,Validation!N:N,0)),"")</f>
        <v/>
      </c>
      <c r="H67" s="10" t="str">
        <f>IF(ISBLANK(IFERROR(INDEX(Validation!H:H,MATCH(Mismatches!A67,Validation!N:N,0)),"")),"",IFERROR(INDEX(Validation!H:H,MATCH(Mismatches!A67,Validation!N:N,0)),""))</f>
        <v/>
      </c>
      <c r="I67" s="10" t="str">
        <f>IF(ISBLANK(IFERROR(INDEX(Validation!I:I,MATCH(Mismatches!A67,Validation!N:N,0)),"")),"",IFERROR(INDEX(Validation!I:I,MATCH(Mismatches!A67,Validation!N:N,0)),""))</f>
        <v/>
      </c>
      <c r="J67" s="6" t="str">
        <f>IF(ISBLANK(IFERROR(INDEX(Validation!J:J,MATCH(Mismatches!A67,Validation!N:N,0)),"")),"",IFERROR(INDEX(Validation!J:J,MATCH(Mismatches!A67,Validation!N:N,0)),""))</f>
        <v/>
      </c>
      <c r="K67" s="10" t="str">
        <f>IF(ISBLANK(IFERROR(INDEX(Validation!K:K,MATCH(Mismatches!A67,Validation!N:N,0)),"")),"",IFERROR(INDEX(Validation!K:K,MATCH(Mismatches!A67,Validation!N:N,0)),""))</f>
        <v/>
      </c>
    </row>
    <row r="68" spans="1:11">
      <c r="A68" s="6" t="str">
        <f>IF(A67&lt;Validation!$P$1,A67+1,"")</f>
        <v/>
      </c>
      <c r="B68" s="6" t="str">
        <f>IFERROR(INDEX(Validation!A:A,MATCH(Mismatches!A68,Validation!N:N,0)),"")</f>
        <v/>
      </c>
      <c r="C68" s="6" t="str">
        <f>IF(ISBLANK(IFERROR(INDEX(Validation!C:C,MATCH(Mismatches!A68,Validation!N:N,0)),"")),"",IFERROR(INDEX(Validation!C:C,MATCH(Mismatches!A68,Validation!N:N,0)),""))</f>
        <v/>
      </c>
      <c r="D68" s="10" t="str">
        <f>IFERROR(INDEX(Validation!D:D,MATCH(Mismatches!A68,Validation!N:N,0)),"")</f>
        <v/>
      </c>
      <c r="E68" s="10" t="str">
        <f>IFERROR(INDEX(Validation!E:E,MATCH(Mismatches!A68,Validation!N:N,0)),"")</f>
        <v/>
      </c>
      <c r="F68" s="10" t="str">
        <f>IFERROR(INDEX(Validation!F:F,MATCH(Mismatches!A68,Validation!N:N,0)),"")</f>
        <v/>
      </c>
      <c r="G68" s="10" t="str">
        <f>IFERROR(INDEX(Validation!G:G,MATCH(Mismatches!A68,Validation!N:N,0)),"")</f>
        <v/>
      </c>
      <c r="H68" s="10" t="str">
        <f>IF(ISBLANK(IFERROR(INDEX(Validation!H:H,MATCH(Mismatches!A68,Validation!N:N,0)),"")),"",IFERROR(INDEX(Validation!H:H,MATCH(Mismatches!A68,Validation!N:N,0)),""))</f>
        <v/>
      </c>
      <c r="I68" s="10" t="str">
        <f>IF(ISBLANK(IFERROR(INDEX(Validation!I:I,MATCH(Mismatches!A68,Validation!N:N,0)),"")),"",IFERROR(INDEX(Validation!I:I,MATCH(Mismatches!A68,Validation!N:N,0)),""))</f>
        <v/>
      </c>
      <c r="J68" s="6" t="str">
        <f>IF(ISBLANK(IFERROR(INDEX(Validation!J:J,MATCH(Mismatches!A68,Validation!N:N,0)),"")),"",IFERROR(INDEX(Validation!J:J,MATCH(Mismatches!A68,Validation!N:N,0)),""))</f>
        <v/>
      </c>
      <c r="K68" s="10" t="str">
        <f>IF(ISBLANK(IFERROR(INDEX(Validation!K:K,MATCH(Mismatches!A68,Validation!N:N,0)),"")),"",IFERROR(INDEX(Validation!K:K,MATCH(Mismatches!A68,Validation!N:N,0)),""))</f>
        <v/>
      </c>
    </row>
    <row r="69" spans="1:11">
      <c r="A69" s="6" t="str">
        <f>IF(A68&lt;Validation!$P$1,A68+1,"")</f>
        <v/>
      </c>
      <c r="B69" s="6" t="str">
        <f>IFERROR(INDEX(Validation!A:A,MATCH(Mismatches!A69,Validation!N:N,0)),"")</f>
        <v/>
      </c>
      <c r="C69" s="6" t="str">
        <f>IF(ISBLANK(IFERROR(INDEX(Validation!C:C,MATCH(Mismatches!A69,Validation!N:N,0)),"")),"",IFERROR(INDEX(Validation!C:C,MATCH(Mismatches!A69,Validation!N:N,0)),""))</f>
        <v/>
      </c>
      <c r="D69" s="10" t="str">
        <f>IFERROR(INDEX(Validation!D:D,MATCH(Mismatches!A69,Validation!N:N,0)),"")</f>
        <v/>
      </c>
      <c r="E69" s="10" t="str">
        <f>IFERROR(INDEX(Validation!E:E,MATCH(Mismatches!A69,Validation!N:N,0)),"")</f>
        <v/>
      </c>
      <c r="F69" s="10" t="str">
        <f>IFERROR(INDEX(Validation!F:F,MATCH(Mismatches!A69,Validation!N:N,0)),"")</f>
        <v/>
      </c>
      <c r="G69" s="10" t="str">
        <f>IFERROR(INDEX(Validation!G:G,MATCH(Mismatches!A69,Validation!N:N,0)),"")</f>
        <v/>
      </c>
      <c r="H69" s="10" t="str">
        <f>IF(ISBLANK(IFERROR(INDEX(Validation!H:H,MATCH(Mismatches!A69,Validation!N:N,0)),"")),"",IFERROR(INDEX(Validation!H:H,MATCH(Mismatches!A69,Validation!N:N,0)),""))</f>
        <v/>
      </c>
      <c r="I69" s="10" t="str">
        <f>IF(ISBLANK(IFERROR(INDEX(Validation!I:I,MATCH(Mismatches!A69,Validation!N:N,0)),"")),"",IFERROR(INDEX(Validation!I:I,MATCH(Mismatches!A69,Validation!N:N,0)),""))</f>
        <v/>
      </c>
      <c r="J69" s="6" t="str">
        <f>IF(ISBLANK(IFERROR(INDEX(Validation!J:J,MATCH(Mismatches!A69,Validation!N:N,0)),"")),"",IFERROR(INDEX(Validation!J:J,MATCH(Mismatches!A69,Validation!N:N,0)),""))</f>
        <v/>
      </c>
      <c r="K69" s="10" t="str">
        <f>IF(ISBLANK(IFERROR(INDEX(Validation!K:K,MATCH(Mismatches!A69,Validation!N:N,0)),"")),"",IFERROR(INDEX(Validation!K:K,MATCH(Mismatches!A69,Validation!N:N,0)),""))</f>
        <v/>
      </c>
    </row>
    <row r="70" spans="1:11">
      <c r="A70" s="6" t="str">
        <f>IF(A69&lt;Validation!$P$1,A69+1,"")</f>
        <v/>
      </c>
      <c r="B70" s="6" t="str">
        <f>IFERROR(INDEX(Validation!A:A,MATCH(Mismatches!A70,Validation!N:N,0)),"")</f>
        <v/>
      </c>
      <c r="C70" s="6" t="str">
        <f>IF(ISBLANK(IFERROR(INDEX(Validation!C:C,MATCH(Mismatches!A70,Validation!N:N,0)),"")),"",IFERROR(INDEX(Validation!C:C,MATCH(Mismatches!A70,Validation!N:N,0)),""))</f>
        <v/>
      </c>
      <c r="D70" s="10" t="str">
        <f>IFERROR(INDEX(Validation!D:D,MATCH(Mismatches!A70,Validation!N:N,0)),"")</f>
        <v/>
      </c>
      <c r="E70" s="10" t="str">
        <f>IFERROR(INDEX(Validation!E:E,MATCH(Mismatches!A70,Validation!N:N,0)),"")</f>
        <v/>
      </c>
      <c r="F70" s="10" t="str">
        <f>IFERROR(INDEX(Validation!F:F,MATCH(Mismatches!A70,Validation!N:N,0)),"")</f>
        <v/>
      </c>
      <c r="G70" s="10" t="str">
        <f>IFERROR(INDEX(Validation!G:G,MATCH(Mismatches!A70,Validation!N:N,0)),"")</f>
        <v/>
      </c>
      <c r="H70" s="10" t="str">
        <f>IF(ISBLANK(IFERROR(INDEX(Validation!H:H,MATCH(Mismatches!A70,Validation!N:N,0)),"")),"",IFERROR(INDEX(Validation!H:H,MATCH(Mismatches!A70,Validation!N:N,0)),""))</f>
        <v/>
      </c>
      <c r="I70" s="10" t="str">
        <f>IF(ISBLANK(IFERROR(INDEX(Validation!I:I,MATCH(Mismatches!A70,Validation!N:N,0)),"")),"",IFERROR(INDEX(Validation!I:I,MATCH(Mismatches!A70,Validation!N:N,0)),""))</f>
        <v/>
      </c>
      <c r="J70" s="6" t="str">
        <f>IF(ISBLANK(IFERROR(INDEX(Validation!J:J,MATCH(Mismatches!A70,Validation!N:N,0)),"")),"",IFERROR(INDEX(Validation!J:J,MATCH(Mismatches!A70,Validation!N:N,0)),""))</f>
        <v/>
      </c>
      <c r="K70" s="10" t="str">
        <f>IF(ISBLANK(IFERROR(INDEX(Validation!K:K,MATCH(Mismatches!A70,Validation!N:N,0)),"")),"",IFERROR(INDEX(Validation!K:K,MATCH(Mismatches!A70,Validation!N:N,0)),""))</f>
        <v/>
      </c>
    </row>
    <row r="71" spans="1:11">
      <c r="A71" s="6" t="str">
        <f>IF(A70&lt;Validation!$P$1,A70+1,"")</f>
        <v/>
      </c>
      <c r="B71" s="6" t="str">
        <f>IFERROR(INDEX(Validation!A:A,MATCH(Mismatches!A71,Validation!N:N,0)),"")</f>
        <v/>
      </c>
      <c r="C71" s="6" t="str">
        <f>IF(ISBLANK(IFERROR(INDEX(Validation!C:C,MATCH(Mismatches!A71,Validation!N:N,0)),"")),"",IFERROR(INDEX(Validation!C:C,MATCH(Mismatches!A71,Validation!N:N,0)),""))</f>
        <v/>
      </c>
      <c r="D71" s="10" t="str">
        <f>IFERROR(INDEX(Validation!D:D,MATCH(Mismatches!A71,Validation!N:N,0)),"")</f>
        <v/>
      </c>
      <c r="E71" s="10" t="str">
        <f>IFERROR(INDEX(Validation!E:E,MATCH(Mismatches!A71,Validation!N:N,0)),"")</f>
        <v/>
      </c>
      <c r="F71" s="10" t="str">
        <f>IFERROR(INDEX(Validation!F:F,MATCH(Mismatches!A71,Validation!N:N,0)),"")</f>
        <v/>
      </c>
      <c r="G71" s="10" t="str">
        <f>IFERROR(INDEX(Validation!G:G,MATCH(Mismatches!A71,Validation!N:N,0)),"")</f>
        <v/>
      </c>
      <c r="H71" s="10" t="str">
        <f>IF(ISBLANK(IFERROR(INDEX(Validation!H:H,MATCH(Mismatches!A71,Validation!N:N,0)),"")),"",IFERROR(INDEX(Validation!H:H,MATCH(Mismatches!A71,Validation!N:N,0)),""))</f>
        <v/>
      </c>
      <c r="I71" s="10" t="str">
        <f>IF(ISBLANK(IFERROR(INDEX(Validation!I:I,MATCH(Mismatches!A71,Validation!N:N,0)),"")),"",IFERROR(INDEX(Validation!I:I,MATCH(Mismatches!A71,Validation!N:N,0)),""))</f>
        <v/>
      </c>
      <c r="J71" s="6" t="str">
        <f>IF(ISBLANK(IFERROR(INDEX(Validation!J:J,MATCH(Mismatches!A71,Validation!N:N,0)),"")),"",IFERROR(INDEX(Validation!J:J,MATCH(Mismatches!A71,Validation!N:N,0)),""))</f>
        <v/>
      </c>
      <c r="K71" s="10" t="str">
        <f>IF(ISBLANK(IFERROR(INDEX(Validation!K:K,MATCH(Mismatches!A71,Validation!N:N,0)),"")),"",IFERROR(INDEX(Validation!K:K,MATCH(Mismatches!A71,Validation!N:N,0)),""))</f>
        <v/>
      </c>
    </row>
    <row r="72" spans="1:11">
      <c r="A72" s="6" t="str">
        <f>IF(A71&lt;Validation!$P$1,A71+1,"")</f>
        <v/>
      </c>
      <c r="B72" s="6" t="str">
        <f>IFERROR(INDEX(Validation!A:A,MATCH(Mismatches!A72,Validation!N:N,0)),"")</f>
        <v/>
      </c>
      <c r="C72" s="6" t="str">
        <f>IF(ISBLANK(IFERROR(INDEX(Validation!C:C,MATCH(Mismatches!A72,Validation!N:N,0)),"")),"",IFERROR(INDEX(Validation!C:C,MATCH(Mismatches!A72,Validation!N:N,0)),""))</f>
        <v/>
      </c>
      <c r="D72" s="10" t="str">
        <f>IFERROR(INDEX(Validation!D:D,MATCH(Mismatches!A72,Validation!N:N,0)),"")</f>
        <v/>
      </c>
      <c r="E72" s="10" t="str">
        <f>IFERROR(INDEX(Validation!E:E,MATCH(Mismatches!A72,Validation!N:N,0)),"")</f>
        <v/>
      </c>
      <c r="F72" s="10" t="str">
        <f>IFERROR(INDEX(Validation!F:F,MATCH(Mismatches!A72,Validation!N:N,0)),"")</f>
        <v/>
      </c>
      <c r="G72" s="10" t="str">
        <f>IFERROR(INDEX(Validation!G:G,MATCH(Mismatches!A72,Validation!N:N,0)),"")</f>
        <v/>
      </c>
      <c r="H72" s="10" t="str">
        <f>IF(ISBLANK(IFERROR(INDEX(Validation!H:H,MATCH(Mismatches!A72,Validation!N:N,0)),"")),"",IFERROR(INDEX(Validation!H:H,MATCH(Mismatches!A72,Validation!N:N,0)),""))</f>
        <v/>
      </c>
      <c r="I72" s="10" t="str">
        <f>IF(ISBLANK(IFERROR(INDEX(Validation!I:I,MATCH(Mismatches!A72,Validation!N:N,0)),"")),"",IFERROR(INDEX(Validation!I:I,MATCH(Mismatches!A72,Validation!N:N,0)),""))</f>
        <v/>
      </c>
      <c r="J72" s="6" t="str">
        <f>IF(ISBLANK(IFERROR(INDEX(Validation!J:J,MATCH(Mismatches!A72,Validation!N:N,0)),"")),"",IFERROR(INDEX(Validation!J:J,MATCH(Mismatches!A72,Validation!N:N,0)),""))</f>
        <v/>
      </c>
      <c r="K72" s="10" t="str">
        <f>IF(ISBLANK(IFERROR(INDEX(Validation!K:K,MATCH(Mismatches!A72,Validation!N:N,0)),"")),"",IFERROR(INDEX(Validation!K:K,MATCH(Mismatches!A72,Validation!N:N,0)),""))</f>
        <v/>
      </c>
    </row>
    <row r="73" spans="1:11">
      <c r="A73" s="6" t="str">
        <f>IF(A72&lt;Validation!$P$1,A72+1,"")</f>
        <v/>
      </c>
      <c r="B73" s="6" t="str">
        <f>IFERROR(INDEX(Validation!A:A,MATCH(Mismatches!A73,Validation!N:N,0)),"")</f>
        <v/>
      </c>
      <c r="C73" s="6" t="str">
        <f>IF(ISBLANK(IFERROR(INDEX(Validation!C:C,MATCH(Mismatches!A73,Validation!N:N,0)),"")),"",IFERROR(INDEX(Validation!C:C,MATCH(Mismatches!A73,Validation!N:N,0)),""))</f>
        <v/>
      </c>
      <c r="D73" s="10" t="str">
        <f>IFERROR(INDEX(Validation!D:D,MATCH(Mismatches!A73,Validation!N:N,0)),"")</f>
        <v/>
      </c>
      <c r="E73" s="10" t="str">
        <f>IFERROR(INDEX(Validation!E:E,MATCH(Mismatches!A73,Validation!N:N,0)),"")</f>
        <v/>
      </c>
      <c r="F73" s="10" t="str">
        <f>IFERROR(INDEX(Validation!F:F,MATCH(Mismatches!A73,Validation!N:N,0)),"")</f>
        <v/>
      </c>
      <c r="G73" s="10" t="str">
        <f>IFERROR(INDEX(Validation!G:G,MATCH(Mismatches!A73,Validation!N:N,0)),"")</f>
        <v/>
      </c>
      <c r="H73" s="10" t="str">
        <f>IF(ISBLANK(IFERROR(INDEX(Validation!H:H,MATCH(Mismatches!A73,Validation!N:N,0)),"")),"",IFERROR(INDEX(Validation!H:H,MATCH(Mismatches!A73,Validation!N:N,0)),""))</f>
        <v/>
      </c>
      <c r="I73" s="10" t="str">
        <f>IF(ISBLANK(IFERROR(INDEX(Validation!I:I,MATCH(Mismatches!A73,Validation!N:N,0)),"")),"",IFERROR(INDEX(Validation!I:I,MATCH(Mismatches!A73,Validation!N:N,0)),""))</f>
        <v/>
      </c>
      <c r="J73" s="6" t="str">
        <f>IF(ISBLANK(IFERROR(INDEX(Validation!J:J,MATCH(Mismatches!A73,Validation!N:N,0)),"")),"",IFERROR(INDEX(Validation!J:J,MATCH(Mismatches!A73,Validation!N:N,0)),""))</f>
        <v/>
      </c>
      <c r="K73" s="10" t="str">
        <f>IF(ISBLANK(IFERROR(INDEX(Validation!K:K,MATCH(Mismatches!A73,Validation!N:N,0)),"")),"",IFERROR(INDEX(Validation!K:K,MATCH(Mismatches!A73,Validation!N:N,0)),""))</f>
        <v/>
      </c>
    </row>
    <row r="74" spans="1:11">
      <c r="A74" s="6" t="str">
        <f>IF(A73&lt;Validation!$P$1,A73+1,"")</f>
        <v/>
      </c>
      <c r="B74" s="6" t="str">
        <f>IFERROR(INDEX(Validation!A:A,MATCH(Mismatches!A74,Validation!N:N,0)),"")</f>
        <v/>
      </c>
      <c r="C74" s="6" t="str">
        <f>IF(ISBLANK(IFERROR(INDEX(Validation!C:C,MATCH(Mismatches!A74,Validation!N:N,0)),"")),"",IFERROR(INDEX(Validation!C:C,MATCH(Mismatches!A74,Validation!N:N,0)),""))</f>
        <v/>
      </c>
      <c r="D74" s="10" t="str">
        <f>IFERROR(INDEX(Validation!D:D,MATCH(Mismatches!A74,Validation!N:N,0)),"")</f>
        <v/>
      </c>
      <c r="E74" s="10" t="str">
        <f>IFERROR(INDEX(Validation!E:E,MATCH(Mismatches!A74,Validation!N:N,0)),"")</f>
        <v/>
      </c>
      <c r="F74" s="10" t="str">
        <f>IFERROR(INDEX(Validation!F:F,MATCH(Mismatches!A74,Validation!N:N,0)),"")</f>
        <v/>
      </c>
      <c r="G74" s="10" t="str">
        <f>IFERROR(INDEX(Validation!G:G,MATCH(Mismatches!A74,Validation!N:N,0)),"")</f>
        <v/>
      </c>
      <c r="H74" s="10" t="str">
        <f>IF(ISBLANK(IFERROR(INDEX(Validation!H:H,MATCH(Mismatches!A74,Validation!N:N,0)),"")),"",IFERROR(INDEX(Validation!H:H,MATCH(Mismatches!A74,Validation!N:N,0)),""))</f>
        <v/>
      </c>
      <c r="I74" s="10" t="str">
        <f>IF(ISBLANK(IFERROR(INDEX(Validation!I:I,MATCH(Mismatches!A74,Validation!N:N,0)),"")),"",IFERROR(INDEX(Validation!I:I,MATCH(Mismatches!A74,Validation!N:N,0)),""))</f>
        <v/>
      </c>
      <c r="J74" s="6" t="str">
        <f>IF(ISBLANK(IFERROR(INDEX(Validation!J:J,MATCH(Mismatches!A74,Validation!N:N,0)),"")),"",IFERROR(INDEX(Validation!J:J,MATCH(Mismatches!A74,Validation!N:N,0)),""))</f>
        <v/>
      </c>
      <c r="K74" s="10" t="str">
        <f>IF(ISBLANK(IFERROR(INDEX(Validation!K:K,MATCH(Mismatches!A74,Validation!N:N,0)),"")),"",IFERROR(INDEX(Validation!K:K,MATCH(Mismatches!A74,Validation!N:N,0)),""))</f>
        <v/>
      </c>
    </row>
    <row r="75" spans="1:11">
      <c r="A75" s="6" t="str">
        <f>IF(A74&lt;Validation!$P$1,A74+1,"")</f>
        <v/>
      </c>
      <c r="B75" s="6" t="str">
        <f>IFERROR(INDEX(Validation!A:A,MATCH(Mismatches!A75,Validation!N:N,0)),"")</f>
        <v/>
      </c>
      <c r="C75" s="6" t="str">
        <f>IF(ISBLANK(IFERROR(INDEX(Validation!C:C,MATCH(Mismatches!A75,Validation!N:N,0)),"")),"",IFERROR(INDEX(Validation!C:C,MATCH(Mismatches!A75,Validation!N:N,0)),""))</f>
        <v/>
      </c>
      <c r="D75" s="10" t="str">
        <f>IFERROR(INDEX(Validation!D:D,MATCH(Mismatches!A75,Validation!N:N,0)),"")</f>
        <v/>
      </c>
      <c r="E75" s="10" t="str">
        <f>IFERROR(INDEX(Validation!E:E,MATCH(Mismatches!A75,Validation!N:N,0)),"")</f>
        <v/>
      </c>
      <c r="F75" s="10" t="str">
        <f>IFERROR(INDEX(Validation!F:F,MATCH(Mismatches!A75,Validation!N:N,0)),"")</f>
        <v/>
      </c>
      <c r="G75" s="10" t="str">
        <f>IFERROR(INDEX(Validation!G:G,MATCH(Mismatches!A75,Validation!N:N,0)),"")</f>
        <v/>
      </c>
      <c r="H75" s="10" t="str">
        <f>IF(ISBLANK(IFERROR(INDEX(Validation!H:H,MATCH(Mismatches!A75,Validation!N:N,0)),"")),"",IFERROR(INDEX(Validation!H:H,MATCH(Mismatches!A75,Validation!N:N,0)),""))</f>
        <v/>
      </c>
      <c r="I75" s="10" t="str">
        <f>IF(ISBLANK(IFERROR(INDEX(Validation!I:I,MATCH(Mismatches!A75,Validation!N:N,0)),"")),"",IFERROR(INDEX(Validation!I:I,MATCH(Mismatches!A75,Validation!N:N,0)),""))</f>
        <v/>
      </c>
      <c r="J75" s="6" t="str">
        <f>IF(ISBLANK(IFERROR(INDEX(Validation!J:J,MATCH(Mismatches!A75,Validation!N:N,0)),"")),"",IFERROR(INDEX(Validation!J:J,MATCH(Mismatches!A75,Validation!N:N,0)),""))</f>
        <v/>
      </c>
      <c r="K75" s="10" t="str">
        <f>IF(ISBLANK(IFERROR(INDEX(Validation!K:K,MATCH(Mismatches!A75,Validation!N:N,0)),"")),"",IFERROR(INDEX(Validation!K:K,MATCH(Mismatches!A75,Validation!N:N,0)),""))</f>
        <v/>
      </c>
    </row>
    <row r="76" spans="1:11">
      <c r="A76" s="6" t="str">
        <f>IF(A75&lt;Validation!$P$1,A75+1,"")</f>
        <v/>
      </c>
      <c r="B76" s="6" t="str">
        <f>IFERROR(INDEX(Validation!A:A,MATCH(Mismatches!A76,Validation!N:N,0)),"")</f>
        <v/>
      </c>
      <c r="C76" s="6" t="str">
        <f>IF(ISBLANK(IFERROR(INDEX(Validation!C:C,MATCH(Mismatches!A76,Validation!N:N,0)),"")),"",IFERROR(INDEX(Validation!C:C,MATCH(Mismatches!A76,Validation!N:N,0)),""))</f>
        <v/>
      </c>
      <c r="D76" s="10" t="str">
        <f>IFERROR(INDEX(Validation!D:D,MATCH(Mismatches!A76,Validation!N:N,0)),"")</f>
        <v/>
      </c>
      <c r="E76" s="10" t="str">
        <f>IFERROR(INDEX(Validation!E:E,MATCH(Mismatches!A76,Validation!N:N,0)),"")</f>
        <v/>
      </c>
      <c r="F76" s="10" t="str">
        <f>IFERROR(INDEX(Validation!F:F,MATCH(Mismatches!A76,Validation!N:N,0)),"")</f>
        <v/>
      </c>
      <c r="G76" s="10" t="str">
        <f>IFERROR(INDEX(Validation!G:G,MATCH(Mismatches!A76,Validation!N:N,0)),"")</f>
        <v/>
      </c>
      <c r="H76" s="10" t="str">
        <f>IF(ISBLANK(IFERROR(INDEX(Validation!H:H,MATCH(Mismatches!A76,Validation!N:N,0)),"")),"",IFERROR(INDEX(Validation!H:H,MATCH(Mismatches!A76,Validation!N:N,0)),""))</f>
        <v/>
      </c>
      <c r="I76" s="10" t="str">
        <f>IF(ISBLANK(IFERROR(INDEX(Validation!I:I,MATCH(Mismatches!A76,Validation!N:N,0)),"")),"",IFERROR(INDEX(Validation!I:I,MATCH(Mismatches!A76,Validation!N:N,0)),""))</f>
        <v/>
      </c>
      <c r="J76" s="6" t="str">
        <f>IF(ISBLANK(IFERROR(INDEX(Validation!J:J,MATCH(Mismatches!A76,Validation!N:N,0)),"")),"",IFERROR(INDEX(Validation!J:J,MATCH(Mismatches!A76,Validation!N:N,0)),""))</f>
        <v/>
      </c>
      <c r="K76" s="10" t="str">
        <f>IF(ISBLANK(IFERROR(INDEX(Validation!K:K,MATCH(Mismatches!A76,Validation!N:N,0)),"")),"",IFERROR(INDEX(Validation!K:K,MATCH(Mismatches!A76,Validation!N:N,0)),""))</f>
        <v/>
      </c>
    </row>
    <row r="77" spans="1:11">
      <c r="A77" s="6" t="str">
        <f>IF(A76&lt;Validation!$P$1,A76+1,"")</f>
        <v/>
      </c>
      <c r="B77" s="6" t="str">
        <f>IFERROR(INDEX(Validation!A:A,MATCH(Mismatches!A77,Validation!N:N,0)),"")</f>
        <v/>
      </c>
      <c r="C77" s="6" t="str">
        <f>IF(ISBLANK(IFERROR(INDEX(Validation!C:C,MATCH(Mismatches!A77,Validation!N:N,0)),"")),"",IFERROR(INDEX(Validation!C:C,MATCH(Mismatches!A77,Validation!N:N,0)),""))</f>
        <v/>
      </c>
      <c r="D77" s="10" t="str">
        <f>IFERROR(INDEX(Validation!D:D,MATCH(Mismatches!A77,Validation!N:N,0)),"")</f>
        <v/>
      </c>
      <c r="E77" s="10" t="str">
        <f>IFERROR(INDEX(Validation!E:E,MATCH(Mismatches!A77,Validation!N:N,0)),"")</f>
        <v/>
      </c>
      <c r="F77" s="10" t="str">
        <f>IFERROR(INDEX(Validation!F:F,MATCH(Mismatches!A77,Validation!N:N,0)),"")</f>
        <v/>
      </c>
      <c r="G77" s="10" t="str">
        <f>IFERROR(INDEX(Validation!G:G,MATCH(Mismatches!A77,Validation!N:N,0)),"")</f>
        <v/>
      </c>
      <c r="H77" s="10" t="str">
        <f>IF(ISBLANK(IFERROR(INDEX(Validation!H:H,MATCH(Mismatches!A77,Validation!N:N,0)),"")),"",IFERROR(INDEX(Validation!H:H,MATCH(Mismatches!A77,Validation!N:N,0)),""))</f>
        <v/>
      </c>
      <c r="I77" s="10" t="str">
        <f>IF(ISBLANK(IFERROR(INDEX(Validation!I:I,MATCH(Mismatches!A77,Validation!N:N,0)),"")),"",IFERROR(INDEX(Validation!I:I,MATCH(Mismatches!A77,Validation!N:N,0)),""))</f>
        <v/>
      </c>
      <c r="J77" s="6" t="str">
        <f>IF(ISBLANK(IFERROR(INDEX(Validation!J:J,MATCH(Mismatches!A77,Validation!N:N,0)),"")),"",IFERROR(INDEX(Validation!J:J,MATCH(Mismatches!A77,Validation!N:N,0)),""))</f>
        <v/>
      </c>
      <c r="K77" s="10" t="str">
        <f>IF(ISBLANK(IFERROR(INDEX(Validation!K:K,MATCH(Mismatches!A77,Validation!N:N,0)),"")),"",IFERROR(INDEX(Validation!K:K,MATCH(Mismatches!A77,Validation!N:N,0)),""))</f>
        <v/>
      </c>
    </row>
    <row r="78" spans="1:11">
      <c r="A78" s="6" t="str">
        <f>IF(A77&lt;Validation!$P$1,A77+1,"")</f>
        <v/>
      </c>
      <c r="B78" s="6" t="str">
        <f>IFERROR(INDEX(Validation!A:A,MATCH(Mismatches!A78,Validation!N:N,0)),"")</f>
        <v/>
      </c>
      <c r="C78" s="6" t="str">
        <f>IF(ISBLANK(IFERROR(INDEX(Validation!C:C,MATCH(Mismatches!A78,Validation!N:N,0)),"")),"",IFERROR(INDEX(Validation!C:C,MATCH(Mismatches!A78,Validation!N:N,0)),""))</f>
        <v/>
      </c>
      <c r="D78" s="10" t="str">
        <f>IFERROR(INDEX(Validation!D:D,MATCH(Mismatches!A78,Validation!N:N,0)),"")</f>
        <v/>
      </c>
      <c r="E78" s="10" t="str">
        <f>IFERROR(INDEX(Validation!E:E,MATCH(Mismatches!A78,Validation!N:N,0)),"")</f>
        <v/>
      </c>
      <c r="F78" s="10" t="str">
        <f>IFERROR(INDEX(Validation!F:F,MATCH(Mismatches!A78,Validation!N:N,0)),"")</f>
        <v/>
      </c>
      <c r="G78" s="10" t="str">
        <f>IFERROR(INDEX(Validation!G:G,MATCH(Mismatches!A78,Validation!N:N,0)),"")</f>
        <v/>
      </c>
      <c r="H78" s="10" t="str">
        <f>IF(ISBLANK(IFERROR(INDEX(Validation!H:H,MATCH(Mismatches!A78,Validation!N:N,0)),"")),"",IFERROR(INDEX(Validation!H:H,MATCH(Mismatches!A78,Validation!N:N,0)),""))</f>
        <v/>
      </c>
      <c r="I78" s="10" t="str">
        <f>IF(ISBLANK(IFERROR(INDEX(Validation!I:I,MATCH(Mismatches!A78,Validation!N:N,0)),"")),"",IFERROR(INDEX(Validation!I:I,MATCH(Mismatches!A78,Validation!N:N,0)),""))</f>
        <v/>
      </c>
      <c r="J78" s="6" t="str">
        <f>IF(ISBLANK(IFERROR(INDEX(Validation!J:J,MATCH(Mismatches!A78,Validation!N:N,0)),"")),"",IFERROR(INDEX(Validation!J:J,MATCH(Mismatches!A78,Validation!N:N,0)),""))</f>
        <v/>
      </c>
      <c r="K78" s="10" t="str">
        <f>IF(ISBLANK(IFERROR(INDEX(Validation!K:K,MATCH(Mismatches!A78,Validation!N:N,0)),"")),"",IFERROR(INDEX(Validation!K:K,MATCH(Mismatches!A78,Validation!N:N,0)),""))</f>
        <v/>
      </c>
    </row>
    <row r="79" spans="1:11">
      <c r="A79" s="6" t="str">
        <f>IF(A78&lt;Validation!$P$1,A78+1,"")</f>
        <v/>
      </c>
      <c r="B79" s="6" t="str">
        <f>IFERROR(INDEX(Validation!A:A,MATCH(Mismatches!A79,Validation!N:N,0)),"")</f>
        <v/>
      </c>
      <c r="C79" s="6" t="str">
        <f>IF(ISBLANK(IFERROR(INDEX(Validation!C:C,MATCH(Mismatches!A79,Validation!N:N,0)),"")),"",IFERROR(INDEX(Validation!C:C,MATCH(Mismatches!A79,Validation!N:N,0)),""))</f>
        <v/>
      </c>
      <c r="D79" s="10" t="str">
        <f>IFERROR(INDEX(Validation!D:D,MATCH(Mismatches!A79,Validation!N:N,0)),"")</f>
        <v/>
      </c>
      <c r="E79" s="10" t="str">
        <f>IFERROR(INDEX(Validation!E:E,MATCH(Mismatches!A79,Validation!N:N,0)),"")</f>
        <v/>
      </c>
      <c r="F79" s="10" t="str">
        <f>IFERROR(INDEX(Validation!F:F,MATCH(Mismatches!A79,Validation!N:N,0)),"")</f>
        <v/>
      </c>
      <c r="G79" s="10" t="str">
        <f>IFERROR(INDEX(Validation!G:G,MATCH(Mismatches!A79,Validation!N:N,0)),"")</f>
        <v/>
      </c>
      <c r="H79" s="10" t="str">
        <f>IF(ISBLANK(IFERROR(INDEX(Validation!H:H,MATCH(Mismatches!A79,Validation!N:N,0)),"")),"",IFERROR(INDEX(Validation!H:H,MATCH(Mismatches!A79,Validation!N:N,0)),""))</f>
        <v/>
      </c>
      <c r="I79" s="10" t="str">
        <f>IF(ISBLANK(IFERROR(INDEX(Validation!I:I,MATCH(Mismatches!A79,Validation!N:N,0)),"")),"",IFERROR(INDEX(Validation!I:I,MATCH(Mismatches!A79,Validation!N:N,0)),""))</f>
        <v/>
      </c>
      <c r="J79" s="6" t="str">
        <f>IF(ISBLANK(IFERROR(INDEX(Validation!J:J,MATCH(Mismatches!A79,Validation!N:N,0)),"")),"",IFERROR(INDEX(Validation!J:J,MATCH(Mismatches!A79,Validation!N:N,0)),""))</f>
        <v/>
      </c>
      <c r="K79" s="10" t="str">
        <f>IF(ISBLANK(IFERROR(INDEX(Validation!K:K,MATCH(Mismatches!A79,Validation!N:N,0)),"")),"",IFERROR(INDEX(Validation!K:K,MATCH(Mismatches!A79,Validation!N:N,0)),""))</f>
        <v/>
      </c>
    </row>
    <row r="80" spans="1:11">
      <c r="A80" s="6" t="str">
        <f>IF(A79&lt;Validation!$P$1,A79+1,"")</f>
        <v/>
      </c>
      <c r="B80" s="6" t="str">
        <f>IFERROR(INDEX(Validation!A:A,MATCH(Mismatches!A80,Validation!N:N,0)),"")</f>
        <v/>
      </c>
      <c r="C80" s="6" t="str">
        <f>IF(ISBLANK(IFERROR(INDEX(Validation!C:C,MATCH(Mismatches!A80,Validation!N:N,0)),"")),"",IFERROR(INDEX(Validation!C:C,MATCH(Mismatches!A80,Validation!N:N,0)),""))</f>
        <v/>
      </c>
      <c r="D80" s="10" t="str">
        <f>IFERROR(INDEX(Validation!D:D,MATCH(Mismatches!A80,Validation!N:N,0)),"")</f>
        <v/>
      </c>
      <c r="E80" s="10" t="str">
        <f>IFERROR(INDEX(Validation!E:E,MATCH(Mismatches!A80,Validation!N:N,0)),"")</f>
        <v/>
      </c>
      <c r="F80" s="10" t="str">
        <f>IFERROR(INDEX(Validation!F:F,MATCH(Mismatches!A80,Validation!N:N,0)),"")</f>
        <v/>
      </c>
      <c r="G80" s="10" t="str">
        <f>IFERROR(INDEX(Validation!G:G,MATCH(Mismatches!A80,Validation!N:N,0)),"")</f>
        <v/>
      </c>
      <c r="H80" s="10" t="str">
        <f>IF(ISBLANK(IFERROR(INDEX(Validation!H:H,MATCH(Mismatches!A80,Validation!N:N,0)),"")),"",IFERROR(INDEX(Validation!H:H,MATCH(Mismatches!A80,Validation!N:N,0)),""))</f>
        <v/>
      </c>
      <c r="I80" s="10" t="str">
        <f>IF(ISBLANK(IFERROR(INDEX(Validation!I:I,MATCH(Mismatches!A80,Validation!N:N,0)),"")),"",IFERROR(INDEX(Validation!I:I,MATCH(Mismatches!A80,Validation!N:N,0)),""))</f>
        <v/>
      </c>
      <c r="J80" s="6" t="str">
        <f>IF(ISBLANK(IFERROR(INDEX(Validation!J:J,MATCH(Mismatches!A80,Validation!N:N,0)),"")),"",IFERROR(INDEX(Validation!J:J,MATCH(Mismatches!A80,Validation!N:N,0)),""))</f>
        <v/>
      </c>
      <c r="K80" s="10" t="str">
        <f>IF(ISBLANK(IFERROR(INDEX(Validation!K:K,MATCH(Mismatches!A80,Validation!N:N,0)),"")),"",IFERROR(INDEX(Validation!K:K,MATCH(Mismatches!A80,Validation!N:N,0)),""))</f>
        <v/>
      </c>
    </row>
    <row r="81" spans="1:11">
      <c r="A81" s="6" t="str">
        <f>IF(A80&lt;Validation!$P$1,A80+1,"")</f>
        <v/>
      </c>
      <c r="B81" s="6" t="str">
        <f>IFERROR(INDEX(Validation!A:A,MATCH(Mismatches!A81,Validation!N:N,0)),"")</f>
        <v/>
      </c>
      <c r="C81" s="6" t="str">
        <f>IF(ISBLANK(IFERROR(INDEX(Validation!C:C,MATCH(Mismatches!A81,Validation!N:N,0)),"")),"",IFERROR(INDEX(Validation!C:C,MATCH(Mismatches!A81,Validation!N:N,0)),""))</f>
        <v/>
      </c>
      <c r="D81" s="10" t="str">
        <f>IFERROR(INDEX(Validation!D:D,MATCH(Mismatches!A81,Validation!N:N,0)),"")</f>
        <v/>
      </c>
      <c r="E81" s="10" t="str">
        <f>IFERROR(INDEX(Validation!E:E,MATCH(Mismatches!A81,Validation!N:N,0)),"")</f>
        <v/>
      </c>
      <c r="F81" s="10" t="str">
        <f>IFERROR(INDEX(Validation!F:F,MATCH(Mismatches!A81,Validation!N:N,0)),"")</f>
        <v/>
      </c>
      <c r="G81" s="10" t="str">
        <f>IFERROR(INDEX(Validation!G:G,MATCH(Mismatches!A81,Validation!N:N,0)),"")</f>
        <v/>
      </c>
      <c r="H81" s="10" t="str">
        <f>IF(ISBLANK(IFERROR(INDEX(Validation!H:H,MATCH(Mismatches!A81,Validation!N:N,0)),"")),"",IFERROR(INDEX(Validation!H:H,MATCH(Mismatches!A81,Validation!N:N,0)),""))</f>
        <v/>
      </c>
      <c r="I81" s="10" t="str">
        <f>IF(ISBLANK(IFERROR(INDEX(Validation!I:I,MATCH(Mismatches!A81,Validation!N:N,0)),"")),"",IFERROR(INDEX(Validation!I:I,MATCH(Mismatches!A81,Validation!N:N,0)),""))</f>
        <v/>
      </c>
      <c r="J81" s="6" t="str">
        <f>IF(ISBLANK(IFERROR(INDEX(Validation!J:J,MATCH(Mismatches!A81,Validation!N:N,0)),"")),"",IFERROR(INDEX(Validation!J:J,MATCH(Mismatches!A81,Validation!N:N,0)),""))</f>
        <v/>
      </c>
      <c r="K81" s="10" t="str">
        <f>IF(ISBLANK(IFERROR(INDEX(Validation!K:K,MATCH(Mismatches!A81,Validation!N:N,0)),"")),"",IFERROR(INDEX(Validation!K:K,MATCH(Mismatches!A81,Validation!N:N,0)),""))</f>
        <v/>
      </c>
    </row>
    <row r="82" spans="1:11">
      <c r="A82" s="6" t="str">
        <f>IF(A81&lt;Validation!$P$1,A81+1,"")</f>
        <v/>
      </c>
      <c r="B82" s="6" t="str">
        <f>IFERROR(INDEX(Validation!A:A,MATCH(Mismatches!A82,Validation!N:N,0)),"")</f>
        <v/>
      </c>
      <c r="C82" s="6" t="str">
        <f>IF(ISBLANK(IFERROR(INDEX(Validation!C:C,MATCH(Mismatches!A82,Validation!N:N,0)),"")),"",IFERROR(INDEX(Validation!C:C,MATCH(Mismatches!A82,Validation!N:N,0)),""))</f>
        <v/>
      </c>
      <c r="D82" s="10" t="str">
        <f>IFERROR(INDEX(Validation!D:D,MATCH(Mismatches!A82,Validation!N:N,0)),"")</f>
        <v/>
      </c>
      <c r="E82" s="10" t="str">
        <f>IFERROR(INDEX(Validation!E:E,MATCH(Mismatches!A82,Validation!N:N,0)),"")</f>
        <v/>
      </c>
      <c r="F82" s="10" t="str">
        <f>IFERROR(INDEX(Validation!F:F,MATCH(Mismatches!A82,Validation!N:N,0)),"")</f>
        <v/>
      </c>
      <c r="G82" s="10" t="str">
        <f>IFERROR(INDEX(Validation!G:G,MATCH(Mismatches!A82,Validation!N:N,0)),"")</f>
        <v/>
      </c>
      <c r="H82" s="10" t="str">
        <f>IF(ISBLANK(IFERROR(INDEX(Validation!H:H,MATCH(Mismatches!A82,Validation!N:N,0)),"")),"",IFERROR(INDEX(Validation!H:H,MATCH(Mismatches!A82,Validation!N:N,0)),""))</f>
        <v/>
      </c>
      <c r="I82" s="10" t="str">
        <f>IF(ISBLANK(IFERROR(INDEX(Validation!I:I,MATCH(Mismatches!A82,Validation!N:N,0)),"")),"",IFERROR(INDEX(Validation!I:I,MATCH(Mismatches!A82,Validation!N:N,0)),""))</f>
        <v/>
      </c>
      <c r="J82" s="6" t="str">
        <f>IF(ISBLANK(IFERROR(INDEX(Validation!J:J,MATCH(Mismatches!A82,Validation!N:N,0)),"")),"",IFERROR(INDEX(Validation!J:J,MATCH(Mismatches!A82,Validation!N:N,0)),""))</f>
        <v/>
      </c>
      <c r="K82" s="10" t="str">
        <f>IF(ISBLANK(IFERROR(INDEX(Validation!K:K,MATCH(Mismatches!A82,Validation!N:N,0)),"")),"",IFERROR(INDEX(Validation!K:K,MATCH(Mismatches!A82,Validation!N:N,0)),""))</f>
        <v/>
      </c>
    </row>
    <row r="83" spans="1:11">
      <c r="A83" s="6" t="str">
        <f>IF(A82&lt;Validation!$P$1,A82+1,"")</f>
        <v/>
      </c>
      <c r="B83" s="6" t="str">
        <f>IFERROR(INDEX(Validation!A:A,MATCH(Mismatches!A83,Validation!N:N,0)),"")</f>
        <v/>
      </c>
      <c r="C83" s="6" t="str">
        <f>IF(ISBLANK(IFERROR(INDEX(Validation!C:C,MATCH(Mismatches!A83,Validation!N:N,0)),"")),"",IFERROR(INDEX(Validation!C:C,MATCH(Mismatches!A83,Validation!N:N,0)),""))</f>
        <v/>
      </c>
      <c r="D83" s="10" t="str">
        <f>IFERROR(INDEX(Validation!D:D,MATCH(Mismatches!A83,Validation!N:N,0)),"")</f>
        <v/>
      </c>
      <c r="E83" s="10" t="str">
        <f>IFERROR(INDEX(Validation!E:E,MATCH(Mismatches!A83,Validation!N:N,0)),"")</f>
        <v/>
      </c>
      <c r="F83" s="10" t="str">
        <f>IFERROR(INDEX(Validation!F:F,MATCH(Mismatches!A83,Validation!N:N,0)),"")</f>
        <v/>
      </c>
      <c r="G83" s="10" t="str">
        <f>IFERROR(INDEX(Validation!G:G,MATCH(Mismatches!A83,Validation!N:N,0)),"")</f>
        <v/>
      </c>
      <c r="H83" s="10" t="str">
        <f>IF(ISBLANK(IFERROR(INDEX(Validation!H:H,MATCH(Mismatches!A83,Validation!N:N,0)),"")),"",IFERROR(INDEX(Validation!H:H,MATCH(Mismatches!A83,Validation!N:N,0)),""))</f>
        <v/>
      </c>
      <c r="I83" s="10" t="str">
        <f>IF(ISBLANK(IFERROR(INDEX(Validation!I:I,MATCH(Mismatches!A83,Validation!N:N,0)),"")),"",IFERROR(INDEX(Validation!I:I,MATCH(Mismatches!A83,Validation!N:N,0)),""))</f>
        <v/>
      </c>
      <c r="J83" s="6" t="str">
        <f>IF(ISBLANK(IFERROR(INDEX(Validation!J:J,MATCH(Mismatches!A83,Validation!N:N,0)),"")),"",IFERROR(INDEX(Validation!J:J,MATCH(Mismatches!A83,Validation!N:N,0)),""))</f>
        <v/>
      </c>
      <c r="K83" s="10" t="str">
        <f>IF(ISBLANK(IFERROR(INDEX(Validation!K:K,MATCH(Mismatches!A83,Validation!N:N,0)),"")),"",IFERROR(INDEX(Validation!K:K,MATCH(Mismatches!A83,Validation!N:N,0)),""))</f>
        <v/>
      </c>
    </row>
    <row r="84" spans="1:11">
      <c r="A84" s="6" t="str">
        <f>IF(A83&lt;Validation!$P$1,A83+1,"")</f>
        <v/>
      </c>
      <c r="B84" s="6" t="str">
        <f>IFERROR(INDEX(Validation!A:A,MATCH(Mismatches!A84,Validation!N:N,0)),"")</f>
        <v/>
      </c>
      <c r="C84" s="6" t="str">
        <f>IF(ISBLANK(IFERROR(INDEX(Validation!C:C,MATCH(Mismatches!A84,Validation!N:N,0)),"")),"",IFERROR(INDEX(Validation!C:C,MATCH(Mismatches!A84,Validation!N:N,0)),""))</f>
        <v/>
      </c>
      <c r="D84" s="10" t="str">
        <f>IFERROR(INDEX(Validation!D:D,MATCH(Mismatches!A84,Validation!N:N,0)),"")</f>
        <v/>
      </c>
      <c r="E84" s="10" t="str">
        <f>IFERROR(INDEX(Validation!E:E,MATCH(Mismatches!A84,Validation!N:N,0)),"")</f>
        <v/>
      </c>
      <c r="F84" s="10" t="str">
        <f>IFERROR(INDEX(Validation!F:F,MATCH(Mismatches!A84,Validation!N:N,0)),"")</f>
        <v/>
      </c>
      <c r="G84" s="10" t="str">
        <f>IFERROR(INDEX(Validation!G:G,MATCH(Mismatches!A84,Validation!N:N,0)),"")</f>
        <v/>
      </c>
      <c r="H84" s="10" t="str">
        <f>IF(ISBLANK(IFERROR(INDEX(Validation!H:H,MATCH(Mismatches!A84,Validation!N:N,0)),"")),"",IFERROR(INDEX(Validation!H:H,MATCH(Mismatches!A84,Validation!N:N,0)),""))</f>
        <v/>
      </c>
      <c r="I84" s="10" t="str">
        <f>IF(ISBLANK(IFERROR(INDEX(Validation!I:I,MATCH(Mismatches!A84,Validation!N:N,0)),"")),"",IFERROR(INDEX(Validation!I:I,MATCH(Mismatches!A84,Validation!N:N,0)),""))</f>
        <v/>
      </c>
      <c r="J84" s="6" t="str">
        <f>IF(ISBLANK(IFERROR(INDEX(Validation!J:J,MATCH(Mismatches!A84,Validation!N:N,0)),"")),"",IFERROR(INDEX(Validation!J:J,MATCH(Mismatches!A84,Validation!N:N,0)),""))</f>
        <v/>
      </c>
      <c r="K84" s="10" t="str">
        <f>IF(ISBLANK(IFERROR(INDEX(Validation!K:K,MATCH(Mismatches!A84,Validation!N:N,0)),"")),"",IFERROR(INDEX(Validation!K:K,MATCH(Mismatches!A84,Validation!N:N,0)),""))</f>
        <v/>
      </c>
    </row>
    <row r="85" spans="1:11">
      <c r="A85" s="6" t="str">
        <f>IF(A84&lt;Validation!$P$1,A84+1,"")</f>
        <v/>
      </c>
      <c r="B85" s="6" t="str">
        <f>IFERROR(INDEX(Validation!A:A,MATCH(Mismatches!A85,Validation!N:N,0)),"")</f>
        <v/>
      </c>
      <c r="C85" s="6" t="str">
        <f>IF(ISBLANK(IFERROR(INDEX(Validation!C:C,MATCH(Mismatches!A85,Validation!N:N,0)),"")),"",IFERROR(INDEX(Validation!C:C,MATCH(Mismatches!A85,Validation!N:N,0)),""))</f>
        <v/>
      </c>
      <c r="D85" s="10" t="str">
        <f>IFERROR(INDEX(Validation!D:D,MATCH(Mismatches!A85,Validation!N:N,0)),"")</f>
        <v/>
      </c>
      <c r="E85" s="10" t="str">
        <f>IFERROR(INDEX(Validation!E:E,MATCH(Mismatches!A85,Validation!N:N,0)),"")</f>
        <v/>
      </c>
      <c r="F85" s="10" t="str">
        <f>IFERROR(INDEX(Validation!F:F,MATCH(Mismatches!A85,Validation!N:N,0)),"")</f>
        <v/>
      </c>
      <c r="G85" s="10" t="str">
        <f>IFERROR(INDEX(Validation!G:G,MATCH(Mismatches!A85,Validation!N:N,0)),"")</f>
        <v/>
      </c>
      <c r="H85" s="10" t="str">
        <f>IF(ISBLANK(IFERROR(INDEX(Validation!H:H,MATCH(Mismatches!A85,Validation!N:N,0)),"")),"",IFERROR(INDEX(Validation!H:H,MATCH(Mismatches!A85,Validation!N:N,0)),""))</f>
        <v/>
      </c>
      <c r="I85" s="10" t="str">
        <f>IF(ISBLANK(IFERROR(INDEX(Validation!I:I,MATCH(Mismatches!A85,Validation!N:N,0)),"")),"",IFERROR(INDEX(Validation!I:I,MATCH(Mismatches!A85,Validation!N:N,0)),""))</f>
        <v/>
      </c>
      <c r="J85" s="6" t="str">
        <f>IF(ISBLANK(IFERROR(INDEX(Validation!J:J,MATCH(Mismatches!A85,Validation!N:N,0)),"")),"",IFERROR(INDEX(Validation!J:J,MATCH(Mismatches!A85,Validation!N:N,0)),""))</f>
        <v/>
      </c>
      <c r="K85" s="10" t="str">
        <f>IF(ISBLANK(IFERROR(INDEX(Validation!K:K,MATCH(Mismatches!A85,Validation!N:N,0)),"")),"",IFERROR(INDEX(Validation!K:K,MATCH(Mismatches!A85,Validation!N:N,0)),""))</f>
        <v/>
      </c>
    </row>
    <row r="86" spans="1:11">
      <c r="A86" s="6" t="str">
        <f>IF(A85&lt;Validation!$P$1,A85+1,"")</f>
        <v/>
      </c>
      <c r="B86" s="6" t="str">
        <f>IFERROR(INDEX(Validation!A:A,MATCH(Mismatches!A86,Validation!N:N,0)),"")</f>
        <v/>
      </c>
      <c r="C86" s="6" t="str">
        <f>IF(ISBLANK(IFERROR(INDEX(Validation!C:C,MATCH(Mismatches!A86,Validation!N:N,0)),"")),"",IFERROR(INDEX(Validation!C:C,MATCH(Mismatches!A86,Validation!N:N,0)),""))</f>
        <v/>
      </c>
      <c r="D86" s="10" t="str">
        <f>IFERROR(INDEX(Validation!D:D,MATCH(Mismatches!A86,Validation!N:N,0)),"")</f>
        <v/>
      </c>
      <c r="E86" s="10" t="str">
        <f>IFERROR(INDEX(Validation!E:E,MATCH(Mismatches!A86,Validation!N:N,0)),"")</f>
        <v/>
      </c>
      <c r="F86" s="10" t="str">
        <f>IFERROR(INDEX(Validation!F:F,MATCH(Mismatches!A86,Validation!N:N,0)),"")</f>
        <v/>
      </c>
      <c r="G86" s="10" t="str">
        <f>IFERROR(INDEX(Validation!G:G,MATCH(Mismatches!A86,Validation!N:N,0)),"")</f>
        <v/>
      </c>
      <c r="H86" s="10" t="str">
        <f>IF(ISBLANK(IFERROR(INDEX(Validation!H:H,MATCH(Mismatches!A86,Validation!N:N,0)),"")),"",IFERROR(INDEX(Validation!H:H,MATCH(Mismatches!A86,Validation!N:N,0)),""))</f>
        <v/>
      </c>
      <c r="I86" s="10" t="str">
        <f>IF(ISBLANK(IFERROR(INDEX(Validation!I:I,MATCH(Mismatches!A86,Validation!N:N,0)),"")),"",IFERROR(INDEX(Validation!I:I,MATCH(Mismatches!A86,Validation!N:N,0)),""))</f>
        <v/>
      </c>
      <c r="J86" s="6" t="str">
        <f>IF(ISBLANK(IFERROR(INDEX(Validation!J:J,MATCH(Mismatches!A86,Validation!N:N,0)),"")),"",IFERROR(INDEX(Validation!J:J,MATCH(Mismatches!A86,Validation!N:N,0)),""))</f>
        <v/>
      </c>
      <c r="K86" s="10" t="str">
        <f>IF(ISBLANK(IFERROR(INDEX(Validation!K:K,MATCH(Mismatches!A86,Validation!N:N,0)),"")),"",IFERROR(INDEX(Validation!K:K,MATCH(Mismatches!A86,Validation!N:N,0)),""))</f>
        <v/>
      </c>
    </row>
    <row r="87" spans="1:11">
      <c r="A87" s="6" t="str">
        <f>IF(A86&lt;Validation!$P$1,A86+1,"")</f>
        <v/>
      </c>
      <c r="B87" s="6" t="str">
        <f>IFERROR(INDEX(Validation!A:A,MATCH(Mismatches!A87,Validation!N:N,0)),"")</f>
        <v/>
      </c>
      <c r="C87" s="6" t="str">
        <f>IF(ISBLANK(IFERROR(INDEX(Validation!C:C,MATCH(Mismatches!A87,Validation!N:N,0)),"")),"",IFERROR(INDEX(Validation!C:C,MATCH(Mismatches!A87,Validation!N:N,0)),""))</f>
        <v/>
      </c>
      <c r="D87" s="10" t="str">
        <f>IFERROR(INDEX(Validation!D:D,MATCH(Mismatches!A87,Validation!N:N,0)),"")</f>
        <v/>
      </c>
      <c r="E87" s="10" t="str">
        <f>IFERROR(INDEX(Validation!E:E,MATCH(Mismatches!A87,Validation!N:N,0)),"")</f>
        <v/>
      </c>
      <c r="F87" s="10" t="str">
        <f>IFERROR(INDEX(Validation!F:F,MATCH(Mismatches!A87,Validation!N:N,0)),"")</f>
        <v/>
      </c>
      <c r="G87" s="10" t="str">
        <f>IFERROR(INDEX(Validation!G:G,MATCH(Mismatches!A87,Validation!N:N,0)),"")</f>
        <v/>
      </c>
      <c r="H87" s="10" t="str">
        <f>IF(ISBLANK(IFERROR(INDEX(Validation!H:H,MATCH(Mismatches!A87,Validation!N:N,0)),"")),"",IFERROR(INDEX(Validation!H:H,MATCH(Mismatches!A87,Validation!N:N,0)),""))</f>
        <v/>
      </c>
      <c r="I87" s="10" t="str">
        <f>IF(ISBLANK(IFERROR(INDEX(Validation!I:I,MATCH(Mismatches!A87,Validation!N:N,0)),"")),"",IFERROR(INDEX(Validation!I:I,MATCH(Mismatches!A87,Validation!N:N,0)),""))</f>
        <v/>
      </c>
      <c r="J87" s="6" t="str">
        <f>IF(ISBLANK(IFERROR(INDEX(Validation!J:J,MATCH(Mismatches!A87,Validation!N:N,0)),"")),"",IFERROR(INDEX(Validation!J:J,MATCH(Mismatches!A87,Validation!N:N,0)),""))</f>
        <v/>
      </c>
      <c r="K87" s="10" t="str">
        <f>IF(ISBLANK(IFERROR(INDEX(Validation!K:K,MATCH(Mismatches!A87,Validation!N:N,0)),"")),"",IFERROR(INDEX(Validation!K:K,MATCH(Mismatches!A87,Validation!N:N,0)),""))</f>
        <v/>
      </c>
    </row>
    <row r="88" spans="1:11">
      <c r="A88" s="6" t="str">
        <f>IF(A87&lt;Validation!$P$1,A87+1,"")</f>
        <v/>
      </c>
      <c r="B88" s="6" t="str">
        <f>IFERROR(INDEX(Validation!A:A,MATCH(Mismatches!A88,Validation!N:N,0)),"")</f>
        <v/>
      </c>
      <c r="C88" s="6" t="str">
        <f>IF(ISBLANK(IFERROR(INDEX(Validation!C:C,MATCH(Mismatches!A88,Validation!N:N,0)),"")),"",IFERROR(INDEX(Validation!C:C,MATCH(Mismatches!A88,Validation!N:N,0)),""))</f>
        <v/>
      </c>
      <c r="D88" s="10" t="str">
        <f>IFERROR(INDEX(Validation!D:D,MATCH(Mismatches!A88,Validation!N:N,0)),"")</f>
        <v/>
      </c>
      <c r="E88" s="10" t="str">
        <f>IFERROR(INDEX(Validation!E:E,MATCH(Mismatches!A88,Validation!N:N,0)),"")</f>
        <v/>
      </c>
      <c r="F88" s="10" t="str">
        <f>IFERROR(INDEX(Validation!F:F,MATCH(Mismatches!A88,Validation!N:N,0)),"")</f>
        <v/>
      </c>
      <c r="G88" s="10" t="str">
        <f>IFERROR(INDEX(Validation!G:G,MATCH(Mismatches!A88,Validation!N:N,0)),"")</f>
        <v/>
      </c>
      <c r="H88" s="10" t="str">
        <f>IF(ISBLANK(IFERROR(INDEX(Validation!H:H,MATCH(Mismatches!A88,Validation!N:N,0)),"")),"",IFERROR(INDEX(Validation!H:H,MATCH(Mismatches!A88,Validation!N:N,0)),""))</f>
        <v/>
      </c>
      <c r="I88" s="10" t="str">
        <f>IF(ISBLANK(IFERROR(INDEX(Validation!I:I,MATCH(Mismatches!A88,Validation!N:N,0)),"")),"",IFERROR(INDEX(Validation!I:I,MATCH(Mismatches!A88,Validation!N:N,0)),""))</f>
        <v/>
      </c>
      <c r="J88" s="6" t="str">
        <f>IF(ISBLANK(IFERROR(INDEX(Validation!J:J,MATCH(Mismatches!A88,Validation!N:N,0)),"")),"",IFERROR(INDEX(Validation!J:J,MATCH(Mismatches!A88,Validation!N:N,0)),""))</f>
        <v/>
      </c>
      <c r="K88" s="10" t="str">
        <f>IF(ISBLANK(IFERROR(INDEX(Validation!K:K,MATCH(Mismatches!A88,Validation!N:N,0)),"")),"",IFERROR(INDEX(Validation!K:K,MATCH(Mismatches!A88,Validation!N:N,0)),""))</f>
        <v/>
      </c>
    </row>
    <row r="89" spans="1:11">
      <c r="A89" s="6" t="str">
        <f>IF(A88&lt;Validation!$P$1,A88+1,"")</f>
        <v/>
      </c>
      <c r="B89" s="6" t="str">
        <f>IFERROR(INDEX(Validation!A:A,MATCH(Mismatches!A89,Validation!N:N,0)),"")</f>
        <v/>
      </c>
      <c r="C89" s="6" t="str">
        <f>IF(ISBLANK(IFERROR(INDEX(Validation!C:C,MATCH(Mismatches!A89,Validation!N:N,0)),"")),"",IFERROR(INDEX(Validation!C:C,MATCH(Mismatches!A89,Validation!N:N,0)),""))</f>
        <v/>
      </c>
      <c r="D89" s="10" t="str">
        <f>IFERROR(INDEX(Validation!D:D,MATCH(Mismatches!A89,Validation!N:N,0)),"")</f>
        <v/>
      </c>
      <c r="E89" s="10" t="str">
        <f>IFERROR(INDEX(Validation!E:E,MATCH(Mismatches!A89,Validation!N:N,0)),"")</f>
        <v/>
      </c>
      <c r="F89" s="10" t="str">
        <f>IFERROR(INDEX(Validation!F:F,MATCH(Mismatches!A89,Validation!N:N,0)),"")</f>
        <v/>
      </c>
      <c r="G89" s="10" t="str">
        <f>IFERROR(INDEX(Validation!G:G,MATCH(Mismatches!A89,Validation!N:N,0)),"")</f>
        <v/>
      </c>
      <c r="H89" s="10" t="str">
        <f>IF(ISBLANK(IFERROR(INDEX(Validation!H:H,MATCH(Mismatches!A89,Validation!N:N,0)),"")),"",IFERROR(INDEX(Validation!H:H,MATCH(Mismatches!A89,Validation!N:N,0)),""))</f>
        <v/>
      </c>
      <c r="I89" s="10" t="str">
        <f>IF(ISBLANK(IFERROR(INDEX(Validation!I:I,MATCH(Mismatches!A89,Validation!N:N,0)),"")),"",IFERROR(INDEX(Validation!I:I,MATCH(Mismatches!A89,Validation!N:N,0)),""))</f>
        <v/>
      </c>
      <c r="J89" s="6" t="str">
        <f>IF(ISBLANK(IFERROR(INDEX(Validation!J:J,MATCH(Mismatches!A89,Validation!N:N,0)),"")),"",IFERROR(INDEX(Validation!J:J,MATCH(Mismatches!A89,Validation!N:N,0)),""))</f>
        <v/>
      </c>
      <c r="K89" s="10" t="str">
        <f>IF(ISBLANK(IFERROR(INDEX(Validation!K:K,MATCH(Mismatches!A89,Validation!N:N,0)),"")),"",IFERROR(INDEX(Validation!K:K,MATCH(Mismatches!A89,Validation!N:N,0)),""))</f>
        <v/>
      </c>
    </row>
    <row r="90" spans="1:11">
      <c r="A90" s="6" t="str">
        <f>IF(A89&lt;Validation!$P$1,A89+1,"")</f>
        <v/>
      </c>
      <c r="B90" s="6" t="str">
        <f>IFERROR(INDEX(Validation!A:A,MATCH(Mismatches!A90,Validation!N:N,0)),"")</f>
        <v/>
      </c>
      <c r="C90" s="6" t="str">
        <f>IF(ISBLANK(IFERROR(INDEX(Validation!C:C,MATCH(Mismatches!A90,Validation!N:N,0)),"")),"",IFERROR(INDEX(Validation!C:C,MATCH(Mismatches!A90,Validation!N:N,0)),""))</f>
        <v/>
      </c>
      <c r="D90" s="10" t="str">
        <f>IFERROR(INDEX(Validation!D:D,MATCH(Mismatches!A90,Validation!N:N,0)),"")</f>
        <v/>
      </c>
      <c r="E90" s="10" t="str">
        <f>IFERROR(INDEX(Validation!E:E,MATCH(Mismatches!A90,Validation!N:N,0)),"")</f>
        <v/>
      </c>
      <c r="F90" s="10" t="str">
        <f>IFERROR(INDEX(Validation!F:F,MATCH(Mismatches!A90,Validation!N:N,0)),"")</f>
        <v/>
      </c>
      <c r="G90" s="10" t="str">
        <f>IFERROR(INDEX(Validation!G:G,MATCH(Mismatches!A90,Validation!N:N,0)),"")</f>
        <v/>
      </c>
      <c r="H90" s="10" t="str">
        <f>IF(ISBLANK(IFERROR(INDEX(Validation!H:H,MATCH(Mismatches!A90,Validation!N:N,0)),"")),"",IFERROR(INDEX(Validation!H:H,MATCH(Mismatches!A90,Validation!N:N,0)),""))</f>
        <v/>
      </c>
      <c r="I90" s="10" t="str">
        <f>IF(ISBLANK(IFERROR(INDEX(Validation!I:I,MATCH(Mismatches!A90,Validation!N:N,0)),"")),"",IFERROR(INDEX(Validation!I:I,MATCH(Mismatches!A90,Validation!N:N,0)),""))</f>
        <v/>
      </c>
      <c r="J90" s="6" t="str">
        <f>IF(ISBLANK(IFERROR(INDEX(Validation!J:J,MATCH(Mismatches!A90,Validation!N:N,0)),"")),"",IFERROR(INDEX(Validation!J:J,MATCH(Mismatches!A90,Validation!N:N,0)),""))</f>
        <v/>
      </c>
      <c r="K90" s="10" t="str">
        <f>IF(ISBLANK(IFERROR(INDEX(Validation!K:K,MATCH(Mismatches!A90,Validation!N:N,0)),"")),"",IFERROR(INDEX(Validation!K:K,MATCH(Mismatches!A90,Validation!N:N,0)),""))</f>
        <v/>
      </c>
    </row>
    <row r="91" spans="1:11">
      <c r="A91" s="6" t="str">
        <f>IF(A90&lt;Validation!$P$1,A90+1,"")</f>
        <v/>
      </c>
      <c r="B91" s="6" t="str">
        <f>IFERROR(INDEX(Validation!A:A,MATCH(Mismatches!A91,Validation!N:N,0)),"")</f>
        <v/>
      </c>
      <c r="C91" s="6" t="str">
        <f>IF(ISBLANK(IFERROR(INDEX(Validation!C:C,MATCH(Mismatches!A91,Validation!N:N,0)),"")),"",IFERROR(INDEX(Validation!C:C,MATCH(Mismatches!A91,Validation!N:N,0)),""))</f>
        <v/>
      </c>
      <c r="D91" s="10" t="str">
        <f>IFERROR(INDEX(Validation!D:D,MATCH(Mismatches!A91,Validation!N:N,0)),"")</f>
        <v/>
      </c>
      <c r="E91" s="10" t="str">
        <f>IFERROR(INDEX(Validation!E:E,MATCH(Mismatches!A91,Validation!N:N,0)),"")</f>
        <v/>
      </c>
      <c r="F91" s="10" t="str">
        <f>IFERROR(INDEX(Validation!F:F,MATCH(Mismatches!A91,Validation!N:N,0)),"")</f>
        <v/>
      </c>
      <c r="G91" s="10" t="str">
        <f>IFERROR(INDEX(Validation!G:G,MATCH(Mismatches!A91,Validation!N:N,0)),"")</f>
        <v/>
      </c>
      <c r="H91" s="10" t="str">
        <f>IF(ISBLANK(IFERROR(INDEX(Validation!H:H,MATCH(Mismatches!A91,Validation!N:N,0)),"")),"",IFERROR(INDEX(Validation!H:H,MATCH(Mismatches!A91,Validation!N:N,0)),""))</f>
        <v/>
      </c>
      <c r="I91" s="10" t="str">
        <f>IF(ISBLANK(IFERROR(INDEX(Validation!I:I,MATCH(Mismatches!A91,Validation!N:N,0)),"")),"",IFERROR(INDEX(Validation!I:I,MATCH(Mismatches!A91,Validation!N:N,0)),""))</f>
        <v/>
      </c>
      <c r="J91" s="6" t="str">
        <f>IF(ISBLANK(IFERROR(INDEX(Validation!J:J,MATCH(Mismatches!A91,Validation!N:N,0)),"")),"",IFERROR(INDEX(Validation!J:J,MATCH(Mismatches!A91,Validation!N:N,0)),""))</f>
        <v/>
      </c>
      <c r="K91" s="10" t="str">
        <f>IF(ISBLANK(IFERROR(INDEX(Validation!K:K,MATCH(Mismatches!A91,Validation!N:N,0)),"")),"",IFERROR(INDEX(Validation!K:K,MATCH(Mismatches!A91,Validation!N:N,0)),""))</f>
        <v/>
      </c>
    </row>
    <row r="92" spans="1:11">
      <c r="A92" s="6" t="str">
        <f>IF(A91&lt;Validation!$P$1,A91+1,"")</f>
        <v/>
      </c>
      <c r="B92" s="6" t="str">
        <f>IFERROR(INDEX(Validation!A:A,MATCH(Mismatches!A92,Validation!N:N,0)),"")</f>
        <v/>
      </c>
      <c r="C92" s="6" t="str">
        <f>IF(ISBLANK(IFERROR(INDEX(Validation!C:C,MATCH(Mismatches!A92,Validation!N:N,0)),"")),"",IFERROR(INDEX(Validation!C:C,MATCH(Mismatches!A92,Validation!N:N,0)),""))</f>
        <v/>
      </c>
      <c r="D92" s="10" t="str">
        <f>IFERROR(INDEX(Validation!D:D,MATCH(Mismatches!A92,Validation!N:N,0)),"")</f>
        <v/>
      </c>
      <c r="E92" s="10" t="str">
        <f>IFERROR(INDEX(Validation!E:E,MATCH(Mismatches!A92,Validation!N:N,0)),"")</f>
        <v/>
      </c>
      <c r="F92" s="10" t="str">
        <f>IFERROR(INDEX(Validation!F:F,MATCH(Mismatches!A92,Validation!N:N,0)),"")</f>
        <v/>
      </c>
      <c r="G92" s="10" t="str">
        <f>IFERROR(INDEX(Validation!G:G,MATCH(Mismatches!A92,Validation!N:N,0)),"")</f>
        <v/>
      </c>
      <c r="H92" s="10" t="str">
        <f>IF(ISBLANK(IFERROR(INDEX(Validation!H:H,MATCH(Mismatches!A92,Validation!N:N,0)),"")),"",IFERROR(INDEX(Validation!H:H,MATCH(Mismatches!A92,Validation!N:N,0)),""))</f>
        <v/>
      </c>
      <c r="I92" s="10" t="str">
        <f>IF(ISBLANK(IFERROR(INDEX(Validation!I:I,MATCH(Mismatches!A92,Validation!N:N,0)),"")),"",IFERROR(INDEX(Validation!I:I,MATCH(Mismatches!A92,Validation!N:N,0)),""))</f>
        <v/>
      </c>
      <c r="J92" s="6" t="str">
        <f>IF(ISBLANK(IFERROR(INDEX(Validation!J:J,MATCH(Mismatches!A92,Validation!N:N,0)),"")),"",IFERROR(INDEX(Validation!J:J,MATCH(Mismatches!A92,Validation!N:N,0)),""))</f>
        <v/>
      </c>
      <c r="K92" s="10" t="str">
        <f>IF(ISBLANK(IFERROR(INDEX(Validation!K:K,MATCH(Mismatches!A92,Validation!N:N,0)),"")),"",IFERROR(INDEX(Validation!K:K,MATCH(Mismatches!A92,Validation!N:N,0)),""))</f>
        <v/>
      </c>
    </row>
    <row r="93" spans="1:11">
      <c r="A93" s="6" t="str">
        <f>IF(A92&lt;Validation!$P$1,A92+1,"")</f>
        <v/>
      </c>
      <c r="B93" s="6" t="str">
        <f>IFERROR(INDEX(Validation!A:A,MATCH(Mismatches!A93,Validation!N:N,0)),"")</f>
        <v/>
      </c>
      <c r="C93" s="6" t="str">
        <f>IF(ISBLANK(IFERROR(INDEX(Validation!C:C,MATCH(Mismatches!A93,Validation!N:N,0)),"")),"",IFERROR(INDEX(Validation!C:C,MATCH(Mismatches!A93,Validation!N:N,0)),""))</f>
        <v/>
      </c>
      <c r="D93" s="10" t="str">
        <f>IFERROR(INDEX(Validation!D:D,MATCH(Mismatches!A93,Validation!N:N,0)),"")</f>
        <v/>
      </c>
      <c r="E93" s="10" t="str">
        <f>IFERROR(INDEX(Validation!E:E,MATCH(Mismatches!A93,Validation!N:N,0)),"")</f>
        <v/>
      </c>
      <c r="F93" s="10" t="str">
        <f>IFERROR(INDEX(Validation!F:F,MATCH(Mismatches!A93,Validation!N:N,0)),"")</f>
        <v/>
      </c>
      <c r="G93" s="10" t="str">
        <f>IFERROR(INDEX(Validation!G:G,MATCH(Mismatches!A93,Validation!N:N,0)),"")</f>
        <v/>
      </c>
      <c r="H93" s="10" t="str">
        <f>IF(ISBLANK(IFERROR(INDEX(Validation!H:H,MATCH(Mismatches!A93,Validation!N:N,0)),"")),"",IFERROR(INDEX(Validation!H:H,MATCH(Mismatches!A93,Validation!N:N,0)),""))</f>
        <v/>
      </c>
      <c r="I93" s="10" t="str">
        <f>IF(ISBLANK(IFERROR(INDEX(Validation!I:I,MATCH(Mismatches!A93,Validation!N:N,0)),"")),"",IFERROR(INDEX(Validation!I:I,MATCH(Mismatches!A93,Validation!N:N,0)),""))</f>
        <v/>
      </c>
      <c r="J93" s="6" t="str">
        <f>IF(ISBLANK(IFERROR(INDEX(Validation!J:J,MATCH(Mismatches!A93,Validation!N:N,0)),"")),"",IFERROR(INDEX(Validation!J:J,MATCH(Mismatches!A93,Validation!N:N,0)),""))</f>
        <v/>
      </c>
      <c r="K93" s="10" t="str">
        <f>IF(ISBLANK(IFERROR(INDEX(Validation!K:K,MATCH(Mismatches!A93,Validation!N:N,0)),"")),"",IFERROR(INDEX(Validation!K:K,MATCH(Mismatches!A93,Validation!N:N,0)),""))</f>
        <v/>
      </c>
    </row>
    <row r="94" spans="1:11">
      <c r="A94" s="6" t="str">
        <f>IF(A93&lt;Validation!$P$1,A93+1,"")</f>
        <v/>
      </c>
      <c r="B94" s="6" t="str">
        <f>IFERROR(INDEX(Validation!A:A,MATCH(Mismatches!A94,Validation!N:N,0)),"")</f>
        <v/>
      </c>
      <c r="C94" s="6" t="str">
        <f>IF(ISBLANK(IFERROR(INDEX(Validation!C:C,MATCH(Mismatches!A94,Validation!N:N,0)),"")),"",IFERROR(INDEX(Validation!C:C,MATCH(Mismatches!A94,Validation!N:N,0)),""))</f>
        <v/>
      </c>
      <c r="D94" s="10" t="str">
        <f>IFERROR(INDEX(Validation!D:D,MATCH(Mismatches!A94,Validation!N:N,0)),"")</f>
        <v/>
      </c>
      <c r="E94" s="10" t="str">
        <f>IFERROR(INDEX(Validation!E:E,MATCH(Mismatches!A94,Validation!N:N,0)),"")</f>
        <v/>
      </c>
      <c r="F94" s="10" t="str">
        <f>IFERROR(INDEX(Validation!F:F,MATCH(Mismatches!A94,Validation!N:N,0)),"")</f>
        <v/>
      </c>
      <c r="G94" s="10" t="str">
        <f>IFERROR(INDEX(Validation!G:G,MATCH(Mismatches!A94,Validation!N:N,0)),"")</f>
        <v/>
      </c>
      <c r="H94" s="10" t="str">
        <f>IF(ISBLANK(IFERROR(INDEX(Validation!H:H,MATCH(Mismatches!A94,Validation!N:N,0)),"")),"",IFERROR(INDEX(Validation!H:H,MATCH(Mismatches!A94,Validation!N:N,0)),""))</f>
        <v/>
      </c>
      <c r="I94" s="10" t="str">
        <f>IF(ISBLANK(IFERROR(INDEX(Validation!I:I,MATCH(Mismatches!A94,Validation!N:N,0)),"")),"",IFERROR(INDEX(Validation!I:I,MATCH(Mismatches!A94,Validation!N:N,0)),""))</f>
        <v/>
      </c>
      <c r="J94" s="6" t="str">
        <f>IF(ISBLANK(IFERROR(INDEX(Validation!J:J,MATCH(Mismatches!A94,Validation!N:N,0)),"")),"",IFERROR(INDEX(Validation!J:J,MATCH(Mismatches!A94,Validation!N:N,0)),""))</f>
        <v/>
      </c>
      <c r="K94" s="10" t="str">
        <f>IF(ISBLANK(IFERROR(INDEX(Validation!K:K,MATCH(Mismatches!A94,Validation!N:N,0)),"")),"",IFERROR(INDEX(Validation!K:K,MATCH(Mismatches!A94,Validation!N:N,0)),""))</f>
        <v/>
      </c>
    </row>
    <row r="95" spans="1:11">
      <c r="A95" s="6" t="str">
        <f>IF(A94&lt;Validation!$P$1,A94+1,"")</f>
        <v/>
      </c>
      <c r="B95" s="6" t="str">
        <f>IFERROR(INDEX(Validation!A:A,MATCH(Mismatches!A95,Validation!N:N,0)),"")</f>
        <v/>
      </c>
      <c r="C95" s="6" t="str">
        <f>IF(ISBLANK(IFERROR(INDEX(Validation!C:C,MATCH(Mismatches!A95,Validation!N:N,0)),"")),"",IFERROR(INDEX(Validation!C:C,MATCH(Mismatches!A95,Validation!N:N,0)),""))</f>
        <v/>
      </c>
      <c r="D95" s="10" t="str">
        <f>IFERROR(INDEX(Validation!D:D,MATCH(Mismatches!A95,Validation!N:N,0)),"")</f>
        <v/>
      </c>
      <c r="E95" s="10" t="str">
        <f>IFERROR(INDEX(Validation!E:E,MATCH(Mismatches!A95,Validation!N:N,0)),"")</f>
        <v/>
      </c>
      <c r="F95" s="10" t="str">
        <f>IFERROR(INDEX(Validation!F:F,MATCH(Mismatches!A95,Validation!N:N,0)),"")</f>
        <v/>
      </c>
      <c r="G95" s="10" t="str">
        <f>IFERROR(INDEX(Validation!G:G,MATCH(Mismatches!A95,Validation!N:N,0)),"")</f>
        <v/>
      </c>
      <c r="H95" s="10" t="str">
        <f>IF(ISBLANK(IFERROR(INDEX(Validation!H:H,MATCH(Mismatches!A95,Validation!N:N,0)),"")),"",IFERROR(INDEX(Validation!H:H,MATCH(Mismatches!A95,Validation!N:N,0)),""))</f>
        <v/>
      </c>
      <c r="I95" s="10" t="str">
        <f>IF(ISBLANK(IFERROR(INDEX(Validation!I:I,MATCH(Mismatches!A95,Validation!N:N,0)),"")),"",IFERROR(INDEX(Validation!I:I,MATCH(Mismatches!A95,Validation!N:N,0)),""))</f>
        <v/>
      </c>
      <c r="J95" s="6" t="str">
        <f>IF(ISBLANK(IFERROR(INDEX(Validation!J:J,MATCH(Mismatches!A95,Validation!N:N,0)),"")),"",IFERROR(INDEX(Validation!J:J,MATCH(Mismatches!A95,Validation!N:N,0)),""))</f>
        <v/>
      </c>
      <c r="K95" s="10" t="str">
        <f>IF(ISBLANK(IFERROR(INDEX(Validation!K:K,MATCH(Mismatches!A95,Validation!N:N,0)),"")),"",IFERROR(INDEX(Validation!K:K,MATCH(Mismatches!A95,Validation!N:N,0)),""))</f>
        <v/>
      </c>
    </row>
    <row r="96" spans="1:11">
      <c r="A96" s="6" t="str">
        <f>IF(A95&lt;Validation!$P$1,A95+1,"")</f>
        <v/>
      </c>
      <c r="B96" s="6" t="str">
        <f>IFERROR(INDEX(Validation!A:A,MATCH(Mismatches!A96,Validation!N:N,0)),"")</f>
        <v/>
      </c>
      <c r="C96" s="6" t="str">
        <f>IF(ISBLANK(IFERROR(INDEX(Validation!C:C,MATCH(Mismatches!A96,Validation!N:N,0)),"")),"",IFERROR(INDEX(Validation!C:C,MATCH(Mismatches!A96,Validation!N:N,0)),""))</f>
        <v/>
      </c>
      <c r="D96" s="10" t="str">
        <f>IFERROR(INDEX(Validation!D:D,MATCH(Mismatches!A96,Validation!N:N,0)),"")</f>
        <v/>
      </c>
      <c r="E96" s="10" t="str">
        <f>IFERROR(INDEX(Validation!E:E,MATCH(Mismatches!A96,Validation!N:N,0)),"")</f>
        <v/>
      </c>
      <c r="F96" s="10" t="str">
        <f>IFERROR(INDEX(Validation!F:F,MATCH(Mismatches!A96,Validation!N:N,0)),"")</f>
        <v/>
      </c>
      <c r="G96" s="10" t="str">
        <f>IFERROR(INDEX(Validation!G:G,MATCH(Mismatches!A96,Validation!N:N,0)),"")</f>
        <v/>
      </c>
      <c r="H96" s="10" t="str">
        <f>IF(ISBLANK(IFERROR(INDEX(Validation!H:H,MATCH(Mismatches!A96,Validation!N:N,0)),"")),"",IFERROR(INDEX(Validation!H:H,MATCH(Mismatches!A96,Validation!N:N,0)),""))</f>
        <v/>
      </c>
      <c r="I96" s="10" t="str">
        <f>IF(ISBLANK(IFERROR(INDEX(Validation!I:I,MATCH(Mismatches!A96,Validation!N:N,0)),"")),"",IFERROR(INDEX(Validation!I:I,MATCH(Mismatches!A96,Validation!N:N,0)),""))</f>
        <v/>
      </c>
      <c r="J96" s="6" t="str">
        <f>IF(ISBLANK(IFERROR(INDEX(Validation!J:J,MATCH(Mismatches!A96,Validation!N:N,0)),"")),"",IFERROR(INDEX(Validation!J:J,MATCH(Mismatches!A96,Validation!N:N,0)),""))</f>
        <v/>
      </c>
      <c r="K96" s="10" t="str">
        <f>IF(ISBLANK(IFERROR(INDEX(Validation!K:K,MATCH(Mismatches!A96,Validation!N:N,0)),"")),"",IFERROR(INDEX(Validation!K:K,MATCH(Mismatches!A96,Validation!N:N,0)),""))</f>
        <v/>
      </c>
    </row>
    <row r="97" spans="1:11">
      <c r="A97" s="6" t="str">
        <f>IF(A96&lt;Validation!$P$1,A96+1,"")</f>
        <v/>
      </c>
      <c r="B97" s="6" t="str">
        <f>IFERROR(INDEX(Validation!A:A,MATCH(Mismatches!A97,Validation!N:N,0)),"")</f>
        <v/>
      </c>
      <c r="C97" s="6" t="str">
        <f>IF(ISBLANK(IFERROR(INDEX(Validation!C:C,MATCH(Mismatches!A97,Validation!N:N,0)),"")),"",IFERROR(INDEX(Validation!C:C,MATCH(Mismatches!A97,Validation!N:N,0)),""))</f>
        <v/>
      </c>
      <c r="D97" s="10" t="str">
        <f>IFERROR(INDEX(Validation!D:D,MATCH(Mismatches!A97,Validation!N:N,0)),"")</f>
        <v/>
      </c>
      <c r="E97" s="10" t="str">
        <f>IFERROR(INDEX(Validation!E:E,MATCH(Mismatches!A97,Validation!N:N,0)),"")</f>
        <v/>
      </c>
      <c r="F97" s="10" t="str">
        <f>IFERROR(INDEX(Validation!F:F,MATCH(Mismatches!A97,Validation!N:N,0)),"")</f>
        <v/>
      </c>
      <c r="G97" s="10" t="str">
        <f>IFERROR(INDEX(Validation!G:G,MATCH(Mismatches!A97,Validation!N:N,0)),"")</f>
        <v/>
      </c>
      <c r="H97" s="10" t="str">
        <f>IF(ISBLANK(IFERROR(INDEX(Validation!H:H,MATCH(Mismatches!A97,Validation!N:N,0)),"")),"",IFERROR(INDEX(Validation!H:H,MATCH(Mismatches!A97,Validation!N:N,0)),""))</f>
        <v/>
      </c>
      <c r="I97" s="10" t="str">
        <f>IF(ISBLANK(IFERROR(INDEX(Validation!I:I,MATCH(Mismatches!A97,Validation!N:N,0)),"")),"",IFERROR(INDEX(Validation!I:I,MATCH(Mismatches!A97,Validation!N:N,0)),""))</f>
        <v/>
      </c>
      <c r="J97" s="6" t="str">
        <f>IF(ISBLANK(IFERROR(INDEX(Validation!J:J,MATCH(Mismatches!A97,Validation!N:N,0)),"")),"",IFERROR(INDEX(Validation!J:J,MATCH(Mismatches!A97,Validation!N:N,0)),""))</f>
        <v/>
      </c>
      <c r="K97" s="10" t="str">
        <f>IF(ISBLANK(IFERROR(INDEX(Validation!K:K,MATCH(Mismatches!A97,Validation!N:N,0)),"")),"",IFERROR(INDEX(Validation!K:K,MATCH(Mismatches!A97,Validation!N:N,0)),""))</f>
        <v/>
      </c>
    </row>
    <row r="98" spans="1:11">
      <c r="A98" s="6" t="str">
        <f>IF(A97&lt;Validation!$P$1,A97+1,"")</f>
        <v/>
      </c>
      <c r="B98" s="6" t="str">
        <f>IFERROR(INDEX(Validation!A:A,MATCH(Mismatches!A98,Validation!N:N,0)),"")</f>
        <v/>
      </c>
      <c r="C98" s="6" t="str">
        <f>IF(ISBLANK(IFERROR(INDEX(Validation!C:C,MATCH(Mismatches!A98,Validation!N:N,0)),"")),"",IFERROR(INDEX(Validation!C:C,MATCH(Mismatches!A98,Validation!N:N,0)),""))</f>
        <v/>
      </c>
      <c r="D98" s="10" t="str">
        <f>IFERROR(INDEX(Validation!D:D,MATCH(Mismatches!A98,Validation!N:N,0)),"")</f>
        <v/>
      </c>
      <c r="E98" s="10" t="str">
        <f>IFERROR(INDEX(Validation!E:E,MATCH(Mismatches!A98,Validation!N:N,0)),"")</f>
        <v/>
      </c>
      <c r="F98" s="10" t="str">
        <f>IFERROR(INDEX(Validation!F:F,MATCH(Mismatches!A98,Validation!N:N,0)),"")</f>
        <v/>
      </c>
      <c r="G98" s="10" t="str">
        <f>IFERROR(INDEX(Validation!G:G,MATCH(Mismatches!A98,Validation!N:N,0)),"")</f>
        <v/>
      </c>
      <c r="H98" s="10" t="str">
        <f>IF(ISBLANK(IFERROR(INDEX(Validation!H:H,MATCH(Mismatches!A98,Validation!N:N,0)),"")),"",IFERROR(INDEX(Validation!H:H,MATCH(Mismatches!A98,Validation!N:N,0)),""))</f>
        <v/>
      </c>
      <c r="I98" s="10" t="str">
        <f>IF(ISBLANK(IFERROR(INDEX(Validation!I:I,MATCH(Mismatches!A98,Validation!N:N,0)),"")),"",IFERROR(INDEX(Validation!I:I,MATCH(Mismatches!A98,Validation!N:N,0)),""))</f>
        <v/>
      </c>
      <c r="J98" s="6" t="str">
        <f>IF(ISBLANK(IFERROR(INDEX(Validation!J:J,MATCH(Mismatches!A98,Validation!N:N,0)),"")),"",IFERROR(INDEX(Validation!J:J,MATCH(Mismatches!A98,Validation!N:N,0)),""))</f>
        <v/>
      </c>
      <c r="K98" s="10" t="str">
        <f>IF(ISBLANK(IFERROR(INDEX(Validation!K:K,MATCH(Mismatches!A98,Validation!N:N,0)),"")),"",IFERROR(INDEX(Validation!K:K,MATCH(Mismatches!A98,Validation!N:N,0)),""))</f>
        <v/>
      </c>
    </row>
    <row r="99" spans="1:11">
      <c r="A99" s="6" t="str">
        <f>IF(A98&lt;Validation!$P$1,A98+1,"")</f>
        <v/>
      </c>
      <c r="B99" s="6" t="str">
        <f>IFERROR(INDEX(Validation!A:A,MATCH(Mismatches!A99,Validation!N:N,0)),"")</f>
        <v/>
      </c>
      <c r="C99" s="6" t="str">
        <f>IF(ISBLANK(IFERROR(INDEX(Validation!C:C,MATCH(Mismatches!A99,Validation!N:N,0)),"")),"",IFERROR(INDEX(Validation!C:C,MATCH(Mismatches!A99,Validation!N:N,0)),""))</f>
        <v/>
      </c>
      <c r="D99" s="10" t="str">
        <f>IFERROR(INDEX(Validation!D:D,MATCH(Mismatches!A99,Validation!N:N,0)),"")</f>
        <v/>
      </c>
      <c r="E99" s="10" t="str">
        <f>IFERROR(INDEX(Validation!E:E,MATCH(Mismatches!A99,Validation!N:N,0)),"")</f>
        <v/>
      </c>
      <c r="F99" s="10" t="str">
        <f>IFERROR(INDEX(Validation!F:F,MATCH(Mismatches!A99,Validation!N:N,0)),"")</f>
        <v/>
      </c>
      <c r="G99" s="10" t="str">
        <f>IFERROR(INDEX(Validation!G:G,MATCH(Mismatches!A99,Validation!N:N,0)),"")</f>
        <v/>
      </c>
      <c r="H99" s="10" t="str">
        <f>IF(ISBLANK(IFERROR(INDEX(Validation!H:H,MATCH(Mismatches!A99,Validation!N:N,0)),"")),"",IFERROR(INDEX(Validation!H:H,MATCH(Mismatches!A99,Validation!N:N,0)),""))</f>
        <v/>
      </c>
      <c r="I99" s="10" t="str">
        <f>IF(ISBLANK(IFERROR(INDEX(Validation!I:I,MATCH(Mismatches!A99,Validation!N:N,0)),"")),"",IFERROR(INDEX(Validation!I:I,MATCH(Mismatches!A99,Validation!N:N,0)),""))</f>
        <v/>
      </c>
      <c r="J99" s="6" t="str">
        <f>IF(ISBLANK(IFERROR(INDEX(Validation!J:J,MATCH(Mismatches!A99,Validation!N:N,0)),"")),"",IFERROR(INDEX(Validation!J:J,MATCH(Mismatches!A99,Validation!N:N,0)),""))</f>
        <v/>
      </c>
      <c r="K99" s="10" t="str">
        <f>IF(ISBLANK(IFERROR(INDEX(Validation!K:K,MATCH(Mismatches!A99,Validation!N:N,0)),"")),"",IFERROR(INDEX(Validation!K:K,MATCH(Mismatches!A99,Validation!N:N,0)),""))</f>
        <v/>
      </c>
    </row>
    <row r="100" spans="1:11">
      <c r="A100" s="6" t="str">
        <f>IF(A99&lt;Validation!$P$1,A99+1,"")</f>
        <v/>
      </c>
      <c r="B100" s="6" t="str">
        <f>IFERROR(INDEX(Validation!A:A,MATCH(Mismatches!A100,Validation!N:N,0)),"")</f>
        <v/>
      </c>
      <c r="C100" s="6" t="str">
        <f>IF(ISBLANK(IFERROR(INDEX(Validation!C:C,MATCH(Mismatches!A100,Validation!N:N,0)),"")),"",IFERROR(INDEX(Validation!C:C,MATCH(Mismatches!A100,Validation!N:N,0)),""))</f>
        <v/>
      </c>
      <c r="D100" s="10" t="str">
        <f>IFERROR(INDEX(Validation!D:D,MATCH(Mismatches!A100,Validation!N:N,0)),"")</f>
        <v/>
      </c>
      <c r="E100" s="10" t="str">
        <f>IFERROR(INDEX(Validation!E:E,MATCH(Mismatches!A100,Validation!N:N,0)),"")</f>
        <v/>
      </c>
      <c r="F100" s="10" t="str">
        <f>IFERROR(INDEX(Validation!F:F,MATCH(Mismatches!A100,Validation!N:N,0)),"")</f>
        <v/>
      </c>
      <c r="G100" s="10" t="str">
        <f>IFERROR(INDEX(Validation!G:G,MATCH(Mismatches!A100,Validation!N:N,0)),"")</f>
        <v/>
      </c>
      <c r="H100" s="10" t="str">
        <f>IF(ISBLANK(IFERROR(INDEX(Validation!H:H,MATCH(Mismatches!A100,Validation!N:N,0)),"")),"",IFERROR(INDEX(Validation!H:H,MATCH(Mismatches!A100,Validation!N:N,0)),""))</f>
        <v/>
      </c>
      <c r="I100" s="10" t="str">
        <f>IF(ISBLANK(IFERROR(INDEX(Validation!I:I,MATCH(Mismatches!A100,Validation!N:N,0)),"")),"",IFERROR(INDEX(Validation!I:I,MATCH(Mismatches!A100,Validation!N:N,0)),""))</f>
        <v/>
      </c>
      <c r="J100" s="6" t="str">
        <f>IF(ISBLANK(IFERROR(INDEX(Validation!J:J,MATCH(Mismatches!A100,Validation!N:N,0)),"")),"",IFERROR(INDEX(Validation!J:J,MATCH(Mismatches!A100,Validation!N:N,0)),""))</f>
        <v/>
      </c>
      <c r="K100" s="10" t="str">
        <f>IF(ISBLANK(IFERROR(INDEX(Validation!K:K,MATCH(Mismatches!A100,Validation!N:N,0)),"")),"",IFERROR(INDEX(Validation!K:K,MATCH(Mismatches!A100,Validation!N:N,0)),""))</f>
        <v/>
      </c>
    </row>
    <row r="101" spans="1:11">
      <c r="A101" s="6" t="str">
        <f>IF(A100&lt;Validation!$P$1,A100+1,"")</f>
        <v/>
      </c>
      <c r="B101" s="6" t="str">
        <f>IFERROR(INDEX(Validation!A:A,MATCH(Mismatches!A101,Validation!N:N,0)),"")</f>
        <v/>
      </c>
      <c r="C101" s="6" t="str">
        <f>IF(ISBLANK(IFERROR(INDEX(Validation!C:C,MATCH(Mismatches!A101,Validation!N:N,0)),"")),"",IFERROR(INDEX(Validation!C:C,MATCH(Mismatches!A101,Validation!N:N,0)),""))</f>
        <v/>
      </c>
      <c r="D101" s="10" t="str">
        <f>IFERROR(INDEX(Validation!D:D,MATCH(Mismatches!A101,Validation!N:N,0)),"")</f>
        <v/>
      </c>
      <c r="E101" s="10" t="str">
        <f>IFERROR(INDEX(Validation!E:E,MATCH(Mismatches!A101,Validation!N:N,0)),"")</f>
        <v/>
      </c>
      <c r="F101" s="10" t="str">
        <f>IFERROR(INDEX(Validation!F:F,MATCH(Mismatches!A101,Validation!N:N,0)),"")</f>
        <v/>
      </c>
      <c r="G101" s="10" t="str">
        <f>IFERROR(INDEX(Validation!G:G,MATCH(Mismatches!A101,Validation!N:N,0)),"")</f>
        <v/>
      </c>
      <c r="H101" s="10" t="str">
        <f>IF(ISBLANK(IFERROR(INDEX(Validation!H:H,MATCH(Mismatches!A101,Validation!N:N,0)),"")),"",IFERROR(INDEX(Validation!H:H,MATCH(Mismatches!A101,Validation!N:N,0)),""))</f>
        <v/>
      </c>
      <c r="I101" s="10" t="str">
        <f>IF(ISBLANK(IFERROR(INDEX(Validation!I:I,MATCH(Mismatches!A101,Validation!N:N,0)),"")),"",IFERROR(INDEX(Validation!I:I,MATCH(Mismatches!A101,Validation!N:N,0)),""))</f>
        <v/>
      </c>
      <c r="J101" s="6" t="str">
        <f>IF(ISBLANK(IFERROR(INDEX(Validation!J:J,MATCH(Mismatches!A101,Validation!N:N,0)),"")),"",IFERROR(INDEX(Validation!J:J,MATCH(Mismatches!A101,Validation!N:N,0)),""))</f>
        <v/>
      </c>
      <c r="K101" s="10" t="str">
        <f>IF(ISBLANK(IFERROR(INDEX(Validation!K:K,MATCH(Mismatches!A101,Validation!N:N,0)),"")),"",IFERROR(INDEX(Validation!K:K,MATCH(Mismatches!A101,Validation!N:N,0)),""))</f>
        <v/>
      </c>
    </row>
    <row r="102" spans="1:11">
      <c r="A102" s="6" t="str">
        <f>IF(A101&lt;Validation!$P$1,A101+1,"")</f>
        <v/>
      </c>
      <c r="B102" s="6" t="str">
        <f>IFERROR(INDEX(Validation!A:A,MATCH(Mismatches!A102,Validation!N:N,0)),"")</f>
        <v/>
      </c>
      <c r="C102" s="6" t="str">
        <f>IF(ISBLANK(IFERROR(INDEX(Validation!C:C,MATCH(Mismatches!A102,Validation!N:N,0)),"")),"",IFERROR(INDEX(Validation!C:C,MATCH(Mismatches!A102,Validation!N:N,0)),""))</f>
        <v/>
      </c>
      <c r="D102" s="10" t="str">
        <f>IFERROR(INDEX(Validation!D:D,MATCH(Mismatches!A102,Validation!N:N,0)),"")</f>
        <v/>
      </c>
      <c r="E102" s="10" t="str">
        <f>IFERROR(INDEX(Validation!E:E,MATCH(Mismatches!A102,Validation!N:N,0)),"")</f>
        <v/>
      </c>
      <c r="F102" s="10" t="str">
        <f>IFERROR(INDEX(Validation!F:F,MATCH(Mismatches!A102,Validation!N:N,0)),"")</f>
        <v/>
      </c>
      <c r="G102" s="10" t="str">
        <f>IFERROR(INDEX(Validation!G:G,MATCH(Mismatches!A102,Validation!N:N,0)),"")</f>
        <v/>
      </c>
      <c r="H102" s="10" t="str">
        <f>IF(ISBLANK(IFERROR(INDEX(Validation!H:H,MATCH(Mismatches!A102,Validation!N:N,0)),"")),"",IFERROR(INDEX(Validation!H:H,MATCH(Mismatches!A102,Validation!N:N,0)),""))</f>
        <v/>
      </c>
      <c r="I102" s="10" t="str">
        <f>IF(ISBLANK(IFERROR(INDEX(Validation!I:I,MATCH(Mismatches!A102,Validation!N:N,0)),"")),"",IFERROR(INDEX(Validation!I:I,MATCH(Mismatches!A102,Validation!N:N,0)),""))</f>
        <v/>
      </c>
      <c r="J102" s="6" t="str">
        <f>IF(ISBLANK(IFERROR(INDEX(Validation!J:J,MATCH(Mismatches!A102,Validation!N:N,0)),"")),"",IFERROR(INDEX(Validation!J:J,MATCH(Mismatches!A102,Validation!N:N,0)),""))</f>
        <v/>
      </c>
      <c r="K102" s="10" t="str">
        <f>IF(ISBLANK(IFERROR(INDEX(Validation!K:K,MATCH(Mismatches!A102,Validation!N:N,0)),"")),"",IFERROR(INDEX(Validation!K:K,MATCH(Mismatches!A102,Validation!N:N,0)),""))</f>
        <v/>
      </c>
    </row>
    <row r="103" spans="1:11">
      <c r="A103" s="6" t="str">
        <f>IF(A102&lt;Validation!$P$1,A102+1,"")</f>
        <v/>
      </c>
      <c r="B103" s="6" t="str">
        <f>IFERROR(INDEX(Validation!A:A,MATCH(Mismatches!A103,Validation!N:N,0)),"")</f>
        <v/>
      </c>
      <c r="C103" s="6" t="str">
        <f>IF(ISBLANK(IFERROR(INDEX(Validation!C:C,MATCH(Mismatches!A103,Validation!N:N,0)),"")),"",IFERROR(INDEX(Validation!C:C,MATCH(Mismatches!A103,Validation!N:N,0)),""))</f>
        <v/>
      </c>
      <c r="D103" s="10" t="str">
        <f>IFERROR(INDEX(Validation!D:D,MATCH(Mismatches!A103,Validation!N:N,0)),"")</f>
        <v/>
      </c>
      <c r="E103" s="10" t="str">
        <f>IFERROR(INDEX(Validation!E:E,MATCH(Mismatches!A103,Validation!N:N,0)),"")</f>
        <v/>
      </c>
      <c r="F103" s="10" t="str">
        <f>IFERROR(INDEX(Validation!F:F,MATCH(Mismatches!A103,Validation!N:N,0)),"")</f>
        <v/>
      </c>
      <c r="G103" s="10" t="str">
        <f>IFERROR(INDEX(Validation!G:G,MATCH(Mismatches!A103,Validation!N:N,0)),"")</f>
        <v/>
      </c>
      <c r="H103" s="10" t="str">
        <f>IF(ISBLANK(IFERROR(INDEX(Validation!H:H,MATCH(Mismatches!A103,Validation!N:N,0)),"")),"",IFERROR(INDEX(Validation!H:H,MATCH(Mismatches!A103,Validation!N:N,0)),""))</f>
        <v/>
      </c>
      <c r="I103" s="10" t="str">
        <f>IF(ISBLANK(IFERROR(INDEX(Validation!I:I,MATCH(Mismatches!A103,Validation!N:N,0)),"")),"",IFERROR(INDEX(Validation!I:I,MATCH(Mismatches!A103,Validation!N:N,0)),""))</f>
        <v/>
      </c>
      <c r="J103" s="6" t="str">
        <f>IF(ISBLANK(IFERROR(INDEX(Validation!J:J,MATCH(Mismatches!A103,Validation!N:N,0)),"")),"",IFERROR(INDEX(Validation!J:J,MATCH(Mismatches!A103,Validation!N:N,0)),""))</f>
        <v/>
      </c>
      <c r="K103" s="10" t="str">
        <f>IF(ISBLANK(IFERROR(INDEX(Validation!K:K,MATCH(Mismatches!A103,Validation!N:N,0)),"")),"",IFERROR(INDEX(Validation!K:K,MATCH(Mismatches!A103,Validation!N:N,0)),""))</f>
        <v/>
      </c>
    </row>
    <row r="104" spans="1:11">
      <c r="A104" s="6" t="str">
        <f>IF(A103&lt;Validation!$P$1,A103+1,"")</f>
        <v/>
      </c>
      <c r="B104" s="6" t="str">
        <f>IFERROR(INDEX(Validation!A:A,MATCH(Mismatches!A104,Validation!N:N,0)),"")</f>
        <v/>
      </c>
      <c r="C104" s="6" t="str">
        <f>IF(ISBLANK(IFERROR(INDEX(Validation!C:C,MATCH(Mismatches!A104,Validation!N:N,0)),"")),"",IFERROR(INDEX(Validation!C:C,MATCH(Mismatches!A104,Validation!N:N,0)),""))</f>
        <v/>
      </c>
      <c r="D104" s="10" t="str">
        <f>IFERROR(INDEX(Validation!D:D,MATCH(Mismatches!A104,Validation!N:N,0)),"")</f>
        <v/>
      </c>
      <c r="E104" s="10" t="str">
        <f>IFERROR(INDEX(Validation!E:E,MATCH(Mismatches!A104,Validation!N:N,0)),"")</f>
        <v/>
      </c>
      <c r="F104" s="10" t="str">
        <f>IFERROR(INDEX(Validation!F:F,MATCH(Mismatches!A104,Validation!N:N,0)),"")</f>
        <v/>
      </c>
      <c r="G104" s="10" t="str">
        <f>IFERROR(INDEX(Validation!G:G,MATCH(Mismatches!A104,Validation!N:N,0)),"")</f>
        <v/>
      </c>
      <c r="H104" s="10" t="str">
        <f>IF(ISBLANK(IFERROR(INDEX(Validation!H:H,MATCH(Mismatches!A104,Validation!N:N,0)),"")),"",IFERROR(INDEX(Validation!H:H,MATCH(Mismatches!A104,Validation!N:N,0)),""))</f>
        <v/>
      </c>
      <c r="I104" s="10" t="str">
        <f>IF(ISBLANK(IFERROR(INDEX(Validation!I:I,MATCH(Mismatches!A104,Validation!N:N,0)),"")),"",IFERROR(INDEX(Validation!I:I,MATCH(Mismatches!A104,Validation!N:N,0)),""))</f>
        <v/>
      </c>
      <c r="J104" s="6" t="str">
        <f>IF(ISBLANK(IFERROR(INDEX(Validation!J:J,MATCH(Mismatches!A104,Validation!N:N,0)),"")),"",IFERROR(INDEX(Validation!J:J,MATCH(Mismatches!A104,Validation!N:N,0)),""))</f>
        <v/>
      </c>
      <c r="K104" s="10" t="str">
        <f>IF(ISBLANK(IFERROR(INDEX(Validation!K:K,MATCH(Mismatches!A104,Validation!N:N,0)),"")),"",IFERROR(INDEX(Validation!K:K,MATCH(Mismatches!A104,Validation!N:N,0)),""))</f>
        <v/>
      </c>
    </row>
    <row r="105" spans="1:11">
      <c r="A105" s="6" t="str">
        <f>IF(A104&lt;Validation!$P$1,A104+1,"")</f>
        <v/>
      </c>
      <c r="B105" s="6" t="str">
        <f>IFERROR(INDEX(Validation!A:A,MATCH(Mismatches!A105,Validation!N:N,0)),"")</f>
        <v/>
      </c>
      <c r="C105" s="6" t="str">
        <f>IF(ISBLANK(IFERROR(INDEX(Validation!C:C,MATCH(Mismatches!A105,Validation!N:N,0)),"")),"",IFERROR(INDEX(Validation!C:C,MATCH(Mismatches!A105,Validation!N:N,0)),""))</f>
        <v/>
      </c>
      <c r="D105" s="10" t="str">
        <f>IFERROR(INDEX(Validation!D:D,MATCH(Mismatches!A105,Validation!N:N,0)),"")</f>
        <v/>
      </c>
      <c r="E105" s="10" t="str">
        <f>IFERROR(INDEX(Validation!E:E,MATCH(Mismatches!A105,Validation!N:N,0)),"")</f>
        <v/>
      </c>
      <c r="F105" s="10" t="str">
        <f>IFERROR(INDEX(Validation!F:F,MATCH(Mismatches!A105,Validation!N:N,0)),"")</f>
        <v/>
      </c>
      <c r="G105" s="10" t="str">
        <f>IFERROR(INDEX(Validation!G:G,MATCH(Mismatches!A105,Validation!N:N,0)),"")</f>
        <v/>
      </c>
      <c r="H105" s="10" t="str">
        <f>IF(ISBLANK(IFERROR(INDEX(Validation!H:H,MATCH(Mismatches!A105,Validation!N:N,0)),"")),"",IFERROR(INDEX(Validation!H:H,MATCH(Mismatches!A105,Validation!N:N,0)),""))</f>
        <v/>
      </c>
      <c r="I105" s="10" t="str">
        <f>IF(ISBLANK(IFERROR(INDEX(Validation!I:I,MATCH(Mismatches!A105,Validation!N:N,0)),"")),"",IFERROR(INDEX(Validation!I:I,MATCH(Mismatches!A105,Validation!N:N,0)),""))</f>
        <v/>
      </c>
      <c r="J105" s="6" t="str">
        <f>IF(ISBLANK(IFERROR(INDEX(Validation!J:J,MATCH(Mismatches!A105,Validation!N:N,0)),"")),"",IFERROR(INDEX(Validation!J:J,MATCH(Mismatches!A105,Validation!N:N,0)),""))</f>
        <v/>
      </c>
      <c r="K105" s="10" t="str">
        <f>IF(ISBLANK(IFERROR(INDEX(Validation!K:K,MATCH(Mismatches!A105,Validation!N:N,0)),"")),"",IFERROR(INDEX(Validation!K:K,MATCH(Mismatches!A105,Validation!N:N,0)),""))</f>
        <v/>
      </c>
    </row>
    <row r="106" spans="1:11">
      <c r="A106" s="6" t="str">
        <f>IF(A105&lt;Validation!$P$1,A105+1,"")</f>
        <v/>
      </c>
      <c r="B106" s="6" t="str">
        <f>IFERROR(INDEX(Validation!A:A,MATCH(Mismatches!A106,Validation!N:N,0)),"")</f>
        <v/>
      </c>
      <c r="C106" s="6" t="str">
        <f>IF(ISBLANK(IFERROR(INDEX(Validation!C:C,MATCH(Mismatches!A106,Validation!N:N,0)),"")),"",IFERROR(INDEX(Validation!C:C,MATCH(Mismatches!A106,Validation!N:N,0)),""))</f>
        <v/>
      </c>
      <c r="D106" s="10" t="str">
        <f>IFERROR(INDEX(Validation!D:D,MATCH(Mismatches!A106,Validation!N:N,0)),"")</f>
        <v/>
      </c>
      <c r="E106" s="10" t="str">
        <f>IFERROR(INDEX(Validation!E:E,MATCH(Mismatches!A106,Validation!N:N,0)),"")</f>
        <v/>
      </c>
      <c r="F106" s="10" t="str">
        <f>IFERROR(INDEX(Validation!F:F,MATCH(Mismatches!A106,Validation!N:N,0)),"")</f>
        <v/>
      </c>
      <c r="G106" s="10" t="str">
        <f>IFERROR(INDEX(Validation!G:G,MATCH(Mismatches!A106,Validation!N:N,0)),"")</f>
        <v/>
      </c>
      <c r="H106" s="10" t="str">
        <f>IF(ISBLANK(IFERROR(INDEX(Validation!H:H,MATCH(Mismatches!A106,Validation!N:N,0)),"")),"",IFERROR(INDEX(Validation!H:H,MATCH(Mismatches!A106,Validation!N:N,0)),""))</f>
        <v/>
      </c>
      <c r="I106" s="10" t="str">
        <f>IF(ISBLANK(IFERROR(INDEX(Validation!I:I,MATCH(Mismatches!A106,Validation!N:N,0)),"")),"",IFERROR(INDEX(Validation!I:I,MATCH(Mismatches!A106,Validation!N:N,0)),""))</f>
        <v/>
      </c>
      <c r="J106" s="6" t="str">
        <f>IF(ISBLANK(IFERROR(INDEX(Validation!J:J,MATCH(Mismatches!A106,Validation!N:N,0)),"")),"",IFERROR(INDEX(Validation!J:J,MATCH(Mismatches!A106,Validation!N:N,0)),""))</f>
        <v/>
      </c>
      <c r="K106" s="10" t="str">
        <f>IF(ISBLANK(IFERROR(INDEX(Validation!K:K,MATCH(Mismatches!A106,Validation!N:N,0)),"")),"",IFERROR(INDEX(Validation!K:K,MATCH(Mismatches!A106,Validation!N:N,0)),""))</f>
        <v/>
      </c>
    </row>
    <row r="107" spans="1:11">
      <c r="A107" s="6" t="str">
        <f>IF(A106&lt;Validation!$P$1,A106+1,"")</f>
        <v/>
      </c>
      <c r="B107" s="6" t="str">
        <f>IFERROR(INDEX(Validation!A:A,MATCH(Mismatches!A107,Validation!N:N,0)),"")</f>
        <v/>
      </c>
      <c r="C107" s="6" t="str">
        <f>IF(ISBLANK(IFERROR(INDEX(Validation!C:C,MATCH(Mismatches!A107,Validation!N:N,0)),"")),"",IFERROR(INDEX(Validation!C:C,MATCH(Mismatches!A107,Validation!N:N,0)),""))</f>
        <v/>
      </c>
      <c r="D107" s="10" t="str">
        <f>IFERROR(INDEX(Validation!D:D,MATCH(Mismatches!A107,Validation!N:N,0)),"")</f>
        <v/>
      </c>
      <c r="E107" s="10" t="str">
        <f>IFERROR(INDEX(Validation!E:E,MATCH(Mismatches!A107,Validation!N:N,0)),"")</f>
        <v/>
      </c>
      <c r="F107" s="10" t="str">
        <f>IFERROR(INDEX(Validation!F:F,MATCH(Mismatches!A107,Validation!N:N,0)),"")</f>
        <v/>
      </c>
      <c r="G107" s="10" t="str">
        <f>IFERROR(INDEX(Validation!G:G,MATCH(Mismatches!A107,Validation!N:N,0)),"")</f>
        <v/>
      </c>
      <c r="H107" s="10" t="str">
        <f>IF(ISBLANK(IFERROR(INDEX(Validation!H:H,MATCH(Mismatches!A107,Validation!N:N,0)),"")),"",IFERROR(INDEX(Validation!H:H,MATCH(Mismatches!A107,Validation!N:N,0)),""))</f>
        <v/>
      </c>
      <c r="I107" s="10" t="str">
        <f>IF(ISBLANK(IFERROR(INDEX(Validation!I:I,MATCH(Mismatches!A107,Validation!N:N,0)),"")),"",IFERROR(INDEX(Validation!I:I,MATCH(Mismatches!A107,Validation!N:N,0)),""))</f>
        <v/>
      </c>
      <c r="J107" s="6" t="str">
        <f>IF(ISBLANK(IFERROR(INDEX(Validation!J:J,MATCH(Mismatches!A107,Validation!N:N,0)),"")),"",IFERROR(INDEX(Validation!J:J,MATCH(Mismatches!A107,Validation!N:N,0)),""))</f>
        <v/>
      </c>
      <c r="K107" s="10" t="str">
        <f>IF(ISBLANK(IFERROR(INDEX(Validation!K:K,MATCH(Mismatches!A107,Validation!N:N,0)),"")),"",IFERROR(INDEX(Validation!K:K,MATCH(Mismatches!A107,Validation!N:N,0)),""))</f>
        <v/>
      </c>
    </row>
    <row r="108" spans="1:11">
      <c r="A108" s="6" t="str">
        <f>IF(A107&lt;Validation!$P$1,A107+1,"")</f>
        <v/>
      </c>
      <c r="B108" s="6" t="str">
        <f>IFERROR(INDEX(Validation!A:A,MATCH(Mismatches!A108,Validation!N:N,0)),"")</f>
        <v/>
      </c>
      <c r="C108" s="6" t="str">
        <f>IF(ISBLANK(IFERROR(INDEX(Validation!C:C,MATCH(Mismatches!A108,Validation!N:N,0)),"")),"",IFERROR(INDEX(Validation!C:C,MATCH(Mismatches!A108,Validation!N:N,0)),""))</f>
        <v/>
      </c>
      <c r="D108" s="10" t="str">
        <f>IFERROR(INDEX(Validation!D:D,MATCH(Mismatches!A108,Validation!N:N,0)),"")</f>
        <v/>
      </c>
      <c r="E108" s="10" t="str">
        <f>IFERROR(INDEX(Validation!E:E,MATCH(Mismatches!A108,Validation!N:N,0)),"")</f>
        <v/>
      </c>
      <c r="F108" s="10" t="str">
        <f>IFERROR(INDEX(Validation!F:F,MATCH(Mismatches!A108,Validation!N:N,0)),"")</f>
        <v/>
      </c>
      <c r="G108" s="10" t="str">
        <f>IFERROR(INDEX(Validation!G:G,MATCH(Mismatches!A108,Validation!N:N,0)),"")</f>
        <v/>
      </c>
      <c r="H108" s="10" t="str">
        <f>IF(ISBLANK(IFERROR(INDEX(Validation!H:H,MATCH(Mismatches!A108,Validation!N:N,0)),"")),"",IFERROR(INDEX(Validation!H:H,MATCH(Mismatches!A108,Validation!N:N,0)),""))</f>
        <v/>
      </c>
      <c r="I108" s="10" t="str">
        <f>IF(ISBLANK(IFERROR(INDEX(Validation!I:I,MATCH(Mismatches!A108,Validation!N:N,0)),"")),"",IFERROR(INDEX(Validation!I:I,MATCH(Mismatches!A108,Validation!N:N,0)),""))</f>
        <v/>
      </c>
      <c r="J108" s="6" t="str">
        <f>IF(ISBLANK(IFERROR(INDEX(Validation!J:J,MATCH(Mismatches!A108,Validation!N:N,0)),"")),"",IFERROR(INDEX(Validation!J:J,MATCH(Mismatches!A108,Validation!N:N,0)),""))</f>
        <v/>
      </c>
      <c r="K108" s="10" t="str">
        <f>IF(ISBLANK(IFERROR(INDEX(Validation!K:K,MATCH(Mismatches!A108,Validation!N:N,0)),"")),"",IFERROR(INDEX(Validation!K:K,MATCH(Mismatches!A108,Validation!N:N,0)),""))</f>
        <v/>
      </c>
    </row>
    <row r="109" spans="1:11">
      <c r="A109" s="6" t="str">
        <f>IF(A108&lt;Validation!$P$1,A108+1,"")</f>
        <v/>
      </c>
      <c r="B109" s="6" t="str">
        <f>IFERROR(INDEX(Validation!A:A,MATCH(Mismatches!A109,Validation!N:N,0)),"")</f>
        <v/>
      </c>
      <c r="C109" s="6" t="str">
        <f>IF(ISBLANK(IFERROR(INDEX(Validation!C:C,MATCH(Mismatches!A109,Validation!N:N,0)),"")),"",IFERROR(INDEX(Validation!C:C,MATCH(Mismatches!A109,Validation!N:N,0)),""))</f>
        <v/>
      </c>
      <c r="D109" s="10" t="str">
        <f>IFERROR(INDEX(Validation!D:D,MATCH(Mismatches!A109,Validation!N:N,0)),"")</f>
        <v/>
      </c>
      <c r="E109" s="10" t="str">
        <f>IFERROR(INDEX(Validation!E:E,MATCH(Mismatches!A109,Validation!N:N,0)),"")</f>
        <v/>
      </c>
      <c r="F109" s="10" t="str">
        <f>IFERROR(INDEX(Validation!F:F,MATCH(Mismatches!A109,Validation!N:N,0)),"")</f>
        <v/>
      </c>
      <c r="G109" s="10" t="str">
        <f>IFERROR(INDEX(Validation!G:G,MATCH(Mismatches!A109,Validation!N:N,0)),"")</f>
        <v/>
      </c>
      <c r="H109" s="10" t="str">
        <f>IF(ISBLANK(IFERROR(INDEX(Validation!H:H,MATCH(Mismatches!A109,Validation!N:N,0)),"")),"",IFERROR(INDEX(Validation!H:H,MATCH(Mismatches!A109,Validation!N:N,0)),""))</f>
        <v/>
      </c>
      <c r="I109" s="10" t="str">
        <f>IF(ISBLANK(IFERROR(INDEX(Validation!I:I,MATCH(Mismatches!A109,Validation!N:N,0)),"")),"",IFERROR(INDEX(Validation!I:I,MATCH(Mismatches!A109,Validation!N:N,0)),""))</f>
        <v/>
      </c>
      <c r="J109" s="6" t="str">
        <f>IF(ISBLANK(IFERROR(INDEX(Validation!J:J,MATCH(Mismatches!A109,Validation!N:N,0)),"")),"",IFERROR(INDEX(Validation!J:J,MATCH(Mismatches!A109,Validation!N:N,0)),""))</f>
        <v/>
      </c>
      <c r="K109" s="10" t="str">
        <f>IF(ISBLANK(IFERROR(INDEX(Validation!K:K,MATCH(Mismatches!A109,Validation!N:N,0)),"")),"",IFERROR(INDEX(Validation!K:K,MATCH(Mismatches!A109,Validation!N:N,0)),""))</f>
        <v/>
      </c>
    </row>
    <row r="110" spans="1:11">
      <c r="A110" s="6" t="str">
        <f>IF(A109&lt;Validation!$P$1,A109+1,"")</f>
        <v/>
      </c>
      <c r="B110" s="6" t="str">
        <f>IFERROR(INDEX(Validation!A:A,MATCH(Mismatches!A110,Validation!N:N,0)),"")</f>
        <v/>
      </c>
      <c r="C110" s="6" t="str">
        <f>IF(ISBLANK(IFERROR(INDEX(Validation!C:C,MATCH(Mismatches!A110,Validation!N:N,0)),"")),"",IFERROR(INDEX(Validation!C:C,MATCH(Mismatches!A110,Validation!N:N,0)),""))</f>
        <v/>
      </c>
      <c r="D110" s="10" t="str">
        <f>IFERROR(INDEX(Validation!D:D,MATCH(Mismatches!A110,Validation!N:N,0)),"")</f>
        <v/>
      </c>
      <c r="E110" s="10" t="str">
        <f>IFERROR(INDEX(Validation!E:E,MATCH(Mismatches!A110,Validation!N:N,0)),"")</f>
        <v/>
      </c>
      <c r="F110" s="10" t="str">
        <f>IFERROR(INDEX(Validation!F:F,MATCH(Mismatches!A110,Validation!N:N,0)),"")</f>
        <v/>
      </c>
      <c r="G110" s="10" t="str">
        <f>IFERROR(INDEX(Validation!G:G,MATCH(Mismatches!A110,Validation!N:N,0)),"")</f>
        <v/>
      </c>
      <c r="H110" s="10" t="str">
        <f>IF(ISBLANK(IFERROR(INDEX(Validation!H:H,MATCH(Mismatches!A110,Validation!N:N,0)),"")),"",IFERROR(INDEX(Validation!H:H,MATCH(Mismatches!A110,Validation!N:N,0)),""))</f>
        <v/>
      </c>
      <c r="I110" s="10" t="str">
        <f>IF(ISBLANK(IFERROR(INDEX(Validation!I:I,MATCH(Mismatches!A110,Validation!N:N,0)),"")),"",IFERROR(INDEX(Validation!I:I,MATCH(Mismatches!A110,Validation!N:N,0)),""))</f>
        <v/>
      </c>
      <c r="J110" s="6" t="str">
        <f>IF(ISBLANK(IFERROR(INDEX(Validation!J:J,MATCH(Mismatches!A110,Validation!N:N,0)),"")),"",IFERROR(INDEX(Validation!J:J,MATCH(Mismatches!A110,Validation!N:N,0)),""))</f>
        <v/>
      </c>
      <c r="K110" s="10" t="str">
        <f>IF(ISBLANK(IFERROR(INDEX(Validation!K:K,MATCH(Mismatches!A110,Validation!N:N,0)),"")),"",IFERROR(INDEX(Validation!K:K,MATCH(Mismatches!A110,Validation!N:N,0)),""))</f>
        <v/>
      </c>
    </row>
    <row r="111" spans="1:11">
      <c r="A111" s="6" t="str">
        <f>IF(A110&lt;Validation!$P$1,A110+1,"")</f>
        <v/>
      </c>
      <c r="B111" s="6" t="str">
        <f>IFERROR(INDEX(Validation!A:A,MATCH(Mismatches!A111,Validation!N:N,0)),"")</f>
        <v/>
      </c>
      <c r="C111" s="6" t="str">
        <f>IF(ISBLANK(IFERROR(INDEX(Validation!C:C,MATCH(Mismatches!A111,Validation!N:N,0)),"")),"",IFERROR(INDEX(Validation!C:C,MATCH(Mismatches!A111,Validation!N:N,0)),""))</f>
        <v/>
      </c>
      <c r="D111" s="10" t="str">
        <f>IFERROR(INDEX(Validation!D:D,MATCH(Mismatches!A111,Validation!N:N,0)),"")</f>
        <v/>
      </c>
      <c r="E111" s="10" t="str">
        <f>IFERROR(INDEX(Validation!E:E,MATCH(Mismatches!A111,Validation!N:N,0)),"")</f>
        <v/>
      </c>
      <c r="F111" s="10" t="str">
        <f>IFERROR(INDEX(Validation!F:F,MATCH(Mismatches!A111,Validation!N:N,0)),"")</f>
        <v/>
      </c>
      <c r="G111" s="10" t="str">
        <f>IFERROR(INDEX(Validation!G:G,MATCH(Mismatches!A111,Validation!N:N,0)),"")</f>
        <v/>
      </c>
      <c r="H111" s="10" t="str">
        <f>IF(ISBLANK(IFERROR(INDEX(Validation!H:H,MATCH(Mismatches!A111,Validation!N:N,0)),"")),"",IFERROR(INDEX(Validation!H:H,MATCH(Mismatches!A111,Validation!N:N,0)),""))</f>
        <v/>
      </c>
      <c r="I111" s="10" t="str">
        <f>IF(ISBLANK(IFERROR(INDEX(Validation!I:I,MATCH(Mismatches!A111,Validation!N:N,0)),"")),"",IFERROR(INDEX(Validation!I:I,MATCH(Mismatches!A111,Validation!N:N,0)),""))</f>
        <v/>
      </c>
      <c r="J111" s="6" t="str">
        <f>IF(ISBLANK(IFERROR(INDEX(Validation!J:J,MATCH(Mismatches!A111,Validation!N:N,0)),"")),"",IFERROR(INDEX(Validation!J:J,MATCH(Mismatches!A111,Validation!N:N,0)),""))</f>
        <v/>
      </c>
      <c r="K111" s="10" t="str">
        <f>IF(ISBLANK(IFERROR(INDEX(Validation!K:K,MATCH(Mismatches!A111,Validation!N:N,0)),"")),"",IFERROR(INDEX(Validation!K:K,MATCH(Mismatches!A111,Validation!N:N,0)),""))</f>
        <v/>
      </c>
    </row>
    <row r="112" spans="1:11">
      <c r="A112" s="6" t="str">
        <f>IF(A111&lt;Validation!$P$1,A111+1,"")</f>
        <v/>
      </c>
      <c r="B112" s="6" t="str">
        <f>IFERROR(INDEX(Validation!A:A,MATCH(Mismatches!A112,Validation!N:N,0)),"")</f>
        <v/>
      </c>
      <c r="C112" s="6" t="str">
        <f>IF(ISBLANK(IFERROR(INDEX(Validation!C:C,MATCH(Mismatches!A112,Validation!N:N,0)),"")),"",IFERROR(INDEX(Validation!C:C,MATCH(Mismatches!A112,Validation!N:N,0)),""))</f>
        <v/>
      </c>
      <c r="D112" s="10" t="str">
        <f>IFERROR(INDEX(Validation!D:D,MATCH(Mismatches!A112,Validation!N:N,0)),"")</f>
        <v/>
      </c>
      <c r="E112" s="10" t="str">
        <f>IFERROR(INDEX(Validation!E:E,MATCH(Mismatches!A112,Validation!N:N,0)),"")</f>
        <v/>
      </c>
      <c r="F112" s="10" t="str">
        <f>IFERROR(INDEX(Validation!F:F,MATCH(Mismatches!A112,Validation!N:N,0)),"")</f>
        <v/>
      </c>
      <c r="G112" s="10" t="str">
        <f>IFERROR(INDEX(Validation!G:G,MATCH(Mismatches!A112,Validation!N:N,0)),"")</f>
        <v/>
      </c>
      <c r="H112" s="10" t="str">
        <f>IF(ISBLANK(IFERROR(INDEX(Validation!H:H,MATCH(Mismatches!A112,Validation!N:N,0)),"")),"",IFERROR(INDEX(Validation!H:H,MATCH(Mismatches!A112,Validation!N:N,0)),""))</f>
        <v/>
      </c>
      <c r="I112" s="10" t="str">
        <f>IF(ISBLANK(IFERROR(INDEX(Validation!I:I,MATCH(Mismatches!A112,Validation!N:N,0)),"")),"",IFERROR(INDEX(Validation!I:I,MATCH(Mismatches!A112,Validation!N:N,0)),""))</f>
        <v/>
      </c>
      <c r="J112" s="6" t="str">
        <f>IF(ISBLANK(IFERROR(INDEX(Validation!J:J,MATCH(Mismatches!A112,Validation!N:N,0)),"")),"",IFERROR(INDEX(Validation!J:J,MATCH(Mismatches!A112,Validation!N:N,0)),""))</f>
        <v/>
      </c>
      <c r="K112" s="10" t="str">
        <f>IF(ISBLANK(IFERROR(INDEX(Validation!K:K,MATCH(Mismatches!A112,Validation!N:N,0)),"")),"",IFERROR(INDEX(Validation!K:K,MATCH(Mismatches!A112,Validation!N:N,0)),""))</f>
        <v/>
      </c>
    </row>
    <row r="113" spans="1:11">
      <c r="A113" s="6" t="str">
        <f>IF(A112&lt;Validation!$P$1,A112+1,"")</f>
        <v/>
      </c>
      <c r="B113" s="6" t="str">
        <f>IFERROR(INDEX(Validation!A:A,MATCH(Mismatches!A113,Validation!N:N,0)),"")</f>
        <v/>
      </c>
      <c r="C113" s="6" t="str">
        <f>IF(ISBLANK(IFERROR(INDEX(Validation!C:C,MATCH(Mismatches!A113,Validation!N:N,0)),"")),"",IFERROR(INDEX(Validation!C:C,MATCH(Mismatches!A113,Validation!N:N,0)),""))</f>
        <v/>
      </c>
      <c r="D113" s="10" t="str">
        <f>IFERROR(INDEX(Validation!D:D,MATCH(Mismatches!A113,Validation!N:N,0)),"")</f>
        <v/>
      </c>
      <c r="E113" s="10" t="str">
        <f>IFERROR(INDEX(Validation!E:E,MATCH(Mismatches!A113,Validation!N:N,0)),"")</f>
        <v/>
      </c>
      <c r="F113" s="10" t="str">
        <f>IFERROR(INDEX(Validation!F:F,MATCH(Mismatches!A113,Validation!N:N,0)),"")</f>
        <v/>
      </c>
      <c r="G113" s="10" t="str">
        <f>IFERROR(INDEX(Validation!G:G,MATCH(Mismatches!A113,Validation!N:N,0)),"")</f>
        <v/>
      </c>
      <c r="H113" s="10" t="str">
        <f>IF(ISBLANK(IFERROR(INDEX(Validation!H:H,MATCH(Mismatches!A113,Validation!N:N,0)),"")),"",IFERROR(INDEX(Validation!H:H,MATCH(Mismatches!A113,Validation!N:N,0)),""))</f>
        <v/>
      </c>
      <c r="I113" s="10" t="str">
        <f>IF(ISBLANK(IFERROR(INDEX(Validation!I:I,MATCH(Mismatches!A113,Validation!N:N,0)),"")),"",IFERROR(INDEX(Validation!I:I,MATCH(Mismatches!A113,Validation!N:N,0)),""))</f>
        <v/>
      </c>
      <c r="J113" s="6" t="str">
        <f>IF(ISBLANK(IFERROR(INDEX(Validation!J:J,MATCH(Mismatches!A113,Validation!N:N,0)),"")),"",IFERROR(INDEX(Validation!J:J,MATCH(Mismatches!A113,Validation!N:N,0)),""))</f>
        <v/>
      </c>
      <c r="K113" s="10" t="str">
        <f>IF(ISBLANK(IFERROR(INDEX(Validation!K:K,MATCH(Mismatches!A113,Validation!N:N,0)),"")),"",IFERROR(INDEX(Validation!K:K,MATCH(Mismatches!A113,Validation!N:N,0)),""))</f>
        <v/>
      </c>
    </row>
    <row r="114" spans="1:11">
      <c r="A114" s="6" t="str">
        <f>IF(A113&lt;Validation!$P$1,A113+1,"")</f>
        <v/>
      </c>
      <c r="B114" s="6" t="str">
        <f>IFERROR(INDEX(Validation!A:A,MATCH(Mismatches!A114,Validation!N:N,0)),"")</f>
        <v/>
      </c>
      <c r="C114" s="6" t="str">
        <f>IF(ISBLANK(IFERROR(INDEX(Validation!C:C,MATCH(Mismatches!A114,Validation!N:N,0)),"")),"",IFERROR(INDEX(Validation!C:C,MATCH(Mismatches!A114,Validation!N:N,0)),""))</f>
        <v/>
      </c>
      <c r="D114" s="10" t="str">
        <f>IFERROR(INDEX(Validation!D:D,MATCH(Mismatches!A114,Validation!N:N,0)),"")</f>
        <v/>
      </c>
      <c r="E114" s="10" t="str">
        <f>IFERROR(INDEX(Validation!E:E,MATCH(Mismatches!A114,Validation!N:N,0)),"")</f>
        <v/>
      </c>
      <c r="F114" s="10" t="str">
        <f>IFERROR(INDEX(Validation!F:F,MATCH(Mismatches!A114,Validation!N:N,0)),"")</f>
        <v/>
      </c>
      <c r="G114" s="10" t="str">
        <f>IFERROR(INDEX(Validation!G:G,MATCH(Mismatches!A114,Validation!N:N,0)),"")</f>
        <v/>
      </c>
      <c r="H114" s="10" t="str">
        <f>IF(ISBLANK(IFERROR(INDEX(Validation!H:H,MATCH(Mismatches!A114,Validation!N:N,0)),"")),"",IFERROR(INDEX(Validation!H:H,MATCH(Mismatches!A114,Validation!N:N,0)),""))</f>
        <v/>
      </c>
      <c r="I114" s="10" t="str">
        <f>IF(ISBLANK(IFERROR(INDEX(Validation!I:I,MATCH(Mismatches!A114,Validation!N:N,0)),"")),"",IFERROR(INDEX(Validation!I:I,MATCH(Mismatches!A114,Validation!N:N,0)),""))</f>
        <v/>
      </c>
      <c r="J114" s="6" t="str">
        <f>IF(ISBLANK(IFERROR(INDEX(Validation!J:J,MATCH(Mismatches!A114,Validation!N:N,0)),"")),"",IFERROR(INDEX(Validation!J:J,MATCH(Mismatches!A114,Validation!N:N,0)),""))</f>
        <v/>
      </c>
      <c r="K114" s="10" t="str">
        <f>IF(ISBLANK(IFERROR(INDEX(Validation!K:K,MATCH(Mismatches!A114,Validation!N:N,0)),"")),"",IFERROR(INDEX(Validation!K:K,MATCH(Mismatches!A114,Validation!N:N,0)),""))</f>
        <v/>
      </c>
    </row>
    <row r="115" spans="1:11">
      <c r="A115" s="6" t="str">
        <f>IF(A114&lt;Validation!$P$1,A114+1,"")</f>
        <v/>
      </c>
      <c r="B115" s="6" t="str">
        <f>IFERROR(INDEX(Validation!A:A,MATCH(Mismatches!A115,Validation!N:N,0)),"")</f>
        <v/>
      </c>
      <c r="C115" s="6" t="str">
        <f>IF(ISBLANK(IFERROR(INDEX(Validation!C:C,MATCH(Mismatches!A115,Validation!N:N,0)),"")),"",IFERROR(INDEX(Validation!C:C,MATCH(Mismatches!A115,Validation!N:N,0)),""))</f>
        <v/>
      </c>
      <c r="D115" s="10" t="str">
        <f>IFERROR(INDEX(Validation!D:D,MATCH(Mismatches!A115,Validation!N:N,0)),"")</f>
        <v/>
      </c>
      <c r="E115" s="10" t="str">
        <f>IFERROR(INDEX(Validation!E:E,MATCH(Mismatches!A115,Validation!N:N,0)),"")</f>
        <v/>
      </c>
      <c r="F115" s="10" t="str">
        <f>IFERROR(INDEX(Validation!F:F,MATCH(Mismatches!A115,Validation!N:N,0)),"")</f>
        <v/>
      </c>
      <c r="G115" s="10" t="str">
        <f>IFERROR(INDEX(Validation!G:G,MATCH(Mismatches!A115,Validation!N:N,0)),"")</f>
        <v/>
      </c>
      <c r="H115" s="10" t="str">
        <f>IF(ISBLANK(IFERROR(INDEX(Validation!H:H,MATCH(Mismatches!A115,Validation!N:N,0)),"")),"",IFERROR(INDEX(Validation!H:H,MATCH(Mismatches!A115,Validation!N:N,0)),""))</f>
        <v/>
      </c>
      <c r="I115" s="10" t="str">
        <f>IF(ISBLANK(IFERROR(INDEX(Validation!I:I,MATCH(Mismatches!A115,Validation!N:N,0)),"")),"",IFERROR(INDEX(Validation!I:I,MATCH(Mismatches!A115,Validation!N:N,0)),""))</f>
        <v/>
      </c>
      <c r="J115" s="6" t="str">
        <f>IF(ISBLANK(IFERROR(INDEX(Validation!J:J,MATCH(Mismatches!A115,Validation!N:N,0)),"")),"",IFERROR(INDEX(Validation!J:J,MATCH(Mismatches!A115,Validation!N:N,0)),""))</f>
        <v/>
      </c>
      <c r="K115" s="10" t="str">
        <f>IF(ISBLANK(IFERROR(INDEX(Validation!K:K,MATCH(Mismatches!A115,Validation!N:N,0)),"")),"",IFERROR(INDEX(Validation!K:K,MATCH(Mismatches!A115,Validation!N:N,0)),""))</f>
        <v/>
      </c>
    </row>
    <row r="116" spans="1:11">
      <c r="A116" s="6" t="str">
        <f>IF(A115&lt;Validation!$P$1,A115+1,"")</f>
        <v/>
      </c>
      <c r="B116" s="6" t="str">
        <f>IFERROR(INDEX(Validation!A:A,MATCH(Mismatches!A116,Validation!N:N,0)),"")</f>
        <v/>
      </c>
      <c r="C116" s="6" t="str">
        <f>IF(ISBLANK(IFERROR(INDEX(Validation!C:C,MATCH(Mismatches!A116,Validation!N:N,0)),"")),"",IFERROR(INDEX(Validation!C:C,MATCH(Mismatches!A116,Validation!N:N,0)),""))</f>
        <v/>
      </c>
      <c r="D116" s="10" t="str">
        <f>IFERROR(INDEX(Validation!D:D,MATCH(Mismatches!A116,Validation!N:N,0)),"")</f>
        <v/>
      </c>
      <c r="E116" s="10" t="str">
        <f>IFERROR(INDEX(Validation!E:E,MATCH(Mismatches!A116,Validation!N:N,0)),"")</f>
        <v/>
      </c>
      <c r="F116" s="10" t="str">
        <f>IFERROR(INDEX(Validation!F:F,MATCH(Mismatches!A116,Validation!N:N,0)),"")</f>
        <v/>
      </c>
      <c r="G116" s="10" t="str">
        <f>IFERROR(INDEX(Validation!G:G,MATCH(Mismatches!A116,Validation!N:N,0)),"")</f>
        <v/>
      </c>
      <c r="H116" s="10" t="str">
        <f>IF(ISBLANK(IFERROR(INDEX(Validation!H:H,MATCH(Mismatches!A116,Validation!N:N,0)),"")),"",IFERROR(INDEX(Validation!H:H,MATCH(Mismatches!A116,Validation!N:N,0)),""))</f>
        <v/>
      </c>
      <c r="I116" s="10" t="str">
        <f>IF(ISBLANK(IFERROR(INDEX(Validation!I:I,MATCH(Mismatches!A116,Validation!N:N,0)),"")),"",IFERROR(INDEX(Validation!I:I,MATCH(Mismatches!A116,Validation!N:N,0)),""))</f>
        <v/>
      </c>
      <c r="J116" s="6" t="str">
        <f>IF(ISBLANK(IFERROR(INDEX(Validation!J:J,MATCH(Mismatches!A116,Validation!N:N,0)),"")),"",IFERROR(INDEX(Validation!J:J,MATCH(Mismatches!A116,Validation!N:N,0)),""))</f>
        <v/>
      </c>
      <c r="K116" s="10" t="str">
        <f>IF(ISBLANK(IFERROR(INDEX(Validation!K:K,MATCH(Mismatches!A116,Validation!N:N,0)),"")),"",IFERROR(INDEX(Validation!K:K,MATCH(Mismatches!A116,Validation!N:N,0)),""))</f>
        <v/>
      </c>
    </row>
    <row r="117" spans="1:11">
      <c r="A117" s="6" t="str">
        <f>IF(A116&lt;Validation!$P$1,A116+1,"")</f>
        <v/>
      </c>
      <c r="B117" s="6" t="str">
        <f>IFERROR(INDEX(Validation!A:A,MATCH(Mismatches!A117,Validation!N:N,0)),"")</f>
        <v/>
      </c>
      <c r="C117" s="6" t="str">
        <f>IF(ISBLANK(IFERROR(INDEX(Validation!C:C,MATCH(Mismatches!A117,Validation!N:N,0)),"")),"",IFERROR(INDEX(Validation!C:C,MATCH(Mismatches!A117,Validation!N:N,0)),""))</f>
        <v/>
      </c>
      <c r="D117" s="10" t="str">
        <f>IFERROR(INDEX(Validation!D:D,MATCH(Mismatches!A117,Validation!N:N,0)),"")</f>
        <v/>
      </c>
      <c r="E117" s="10" t="str">
        <f>IFERROR(INDEX(Validation!E:E,MATCH(Mismatches!A117,Validation!N:N,0)),"")</f>
        <v/>
      </c>
      <c r="F117" s="10" t="str">
        <f>IFERROR(INDEX(Validation!F:F,MATCH(Mismatches!A117,Validation!N:N,0)),"")</f>
        <v/>
      </c>
      <c r="G117" s="10" t="str">
        <f>IFERROR(INDEX(Validation!G:G,MATCH(Mismatches!A117,Validation!N:N,0)),"")</f>
        <v/>
      </c>
      <c r="H117" s="10" t="str">
        <f>IF(ISBLANK(IFERROR(INDEX(Validation!H:H,MATCH(Mismatches!A117,Validation!N:N,0)),"")),"",IFERROR(INDEX(Validation!H:H,MATCH(Mismatches!A117,Validation!N:N,0)),""))</f>
        <v/>
      </c>
      <c r="I117" s="10" t="str">
        <f>IF(ISBLANK(IFERROR(INDEX(Validation!I:I,MATCH(Mismatches!A117,Validation!N:N,0)),"")),"",IFERROR(INDEX(Validation!I:I,MATCH(Mismatches!A117,Validation!N:N,0)),""))</f>
        <v/>
      </c>
      <c r="J117" s="6" t="str">
        <f>IF(ISBLANK(IFERROR(INDEX(Validation!J:J,MATCH(Mismatches!A117,Validation!N:N,0)),"")),"",IFERROR(INDEX(Validation!J:J,MATCH(Mismatches!A117,Validation!N:N,0)),""))</f>
        <v/>
      </c>
      <c r="K117" s="10" t="str">
        <f>IF(ISBLANK(IFERROR(INDEX(Validation!K:K,MATCH(Mismatches!A117,Validation!N:N,0)),"")),"",IFERROR(INDEX(Validation!K:K,MATCH(Mismatches!A117,Validation!N:N,0)),""))</f>
        <v/>
      </c>
    </row>
    <row r="118" spans="1:11">
      <c r="A118" s="6" t="str">
        <f>IF(A117&lt;Validation!$P$1,A117+1,"")</f>
        <v/>
      </c>
      <c r="B118" s="6" t="str">
        <f>IFERROR(INDEX(Validation!A:A,MATCH(Mismatches!A118,Validation!N:N,0)),"")</f>
        <v/>
      </c>
      <c r="C118" s="6" t="str">
        <f>IF(ISBLANK(IFERROR(INDEX(Validation!C:C,MATCH(Mismatches!A118,Validation!N:N,0)),"")),"",IFERROR(INDEX(Validation!C:C,MATCH(Mismatches!A118,Validation!N:N,0)),""))</f>
        <v/>
      </c>
      <c r="D118" s="10" t="str">
        <f>IFERROR(INDEX(Validation!D:D,MATCH(Mismatches!A118,Validation!N:N,0)),"")</f>
        <v/>
      </c>
      <c r="E118" s="10" t="str">
        <f>IFERROR(INDEX(Validation!E:E,MATCH(Mismatches!A118,Validation!N:N,0)),"")</f>
        <v/>
      </c>
      <c r="F118" s="10" t="str">
        <f>IFERROR(INDEX(Validation!F:F,MATCH(Mismatches!A118,Validation!N:N,0)),"")</f>
        <v/>
      </c>
      <c r="G118" s="10" t="str">
        <f>IFERROR(INDEX(Validation!G:G,MATCH(Mismatches!A118,Validation!N:N,0)),"")</f>
        <v/>
      </c>
      <c r="H118" s="10" t="str">
        <f>IF(ISBLANK(IFERROR(INDEX(Validation!H:H,MATCH(Mismatches!A118,Validation!N:N,0)),"")),"",IFERROR(INDEX(Validation!H:H,MATCH(Mismatches!A118,Validation!N:N,0)),""))</f>
        <v/>
      </c>
      <c r="I118" s="10" t="str">
        <f>IF(ISBLANK(IFERROR(INDEX(Validation!I:I,MATCH(Mismatches!A118,Validation!N:N,0)),"")),"",IFERROR(INDEX(Validation!I:I,MATCH(Mismatches!A118,Validation!N:N,0)),""))</f>
        <v/>
      </c>
      <c r="J118" s="6" t="str">
        <f>IF(ISBLANK(IFERROR(INDEX(Validation!J:J,MATCH(Mismatches!A118,Validation!N:N,0)),"")),"",IFERROR(INDEX(Validation!J:J,MATCH(Mismatches!A118,Validation!N:N,0)),""))</f>
        <v/>
      </c>
      <c r="K118" s="10" t="str">
        <f>IF(ISBLANK(IFERROR(INDEX(Validation!K:K,MATCH(Mismatches!A118,Validation!N:N,0)),"")),"",IFERROR(INDEX(Validation!K:K,MATCH(Mismatches!A118,Validation!N:N,0)),""))</f>
        <v/>
      </c>
    </row>
    <row r="119" spans="1:11">
      <c r="A119" s="6" t="str">
        <f>IF(A118&lt;Validation!$P$1,A118+1,"")</f>
        <v/>
      </c>
      <c r="B119" s="6" t="str">
        <f>IFERROR(INDEX(Validation!A:A,MATCH(Mismatches!A119,Validation!N:N,0)),"")</f>
        <v/>
      </c>
      <c r="C119" s="6" t="str">
        <f>IF(ISBLANK(IFERROR(INDEX(Validation!C:C,MATCH(Mismatches!A119,Validation!N:N,0)),"")),"",IFERROR(INDEX(Validation!C:C,MATCH(Mismatches!A119,Validation!N:N,0)),""))</f>
        <v/>
      </c>
      <c r="D119" s="10" t="str">
        <f>IFERROR(INDEX(Validation!D:D,MATCH(Mismatches!A119,Validation!N:N,0)),"")</f>
        <v/>
      </c>
      <c r="E119" s="10" t="str">
        <f>IFERROR(INDEX(Validation!E:E,MATCH(Mismatches!A119,Validation!N:N,0)),"")</f>
        <v/>
      </c>
      <c r="F119" s="10" t="str">
        <f>IFERROR(INDEX(Validation!F:F,MATCH(Mismatches!A119,Validation!N:N,0)),"")</f>
        <v/>
      </c>
      <c r="G119" s="10" t="str">
        <f>IFERROR(INDEX(Validation!G:G,MATCH(Mismatches!A119,Validation!N:N,0)),"")</f>
        <v/>
      </c>
      <c r="H119" s="10" t="str">
        <f>IF(ISBLANK(IFERROR(INDEX(Validation!H:H,MATCH(Mismatches!A119,Validation!N:N,0)),"")),"",IFERROR(INDEX(Validation!H:H,MATCH(Mismatches!A119,Validation!N:N,0)),""))</f>
        <v/>
      </c>
      <c r="I119" s="10" t="str">
        <f>IF(ISBLANK(IFERROR(INDEX(Validation!I:I,MATCH(Mismatches!A119,Validation!N:N,0)),"")),"",IFERROR(INDEX(Validation!I:I,MATCH(Mismatches!A119,Validation!N:N,0)),""))</f>
        <v/>
      </c>
      <c r="J119" s="6" t="str">
        <f>IF(ISBLANK(IFERROR(INDEX(Validation!J:J,MATCH(Mismatches!A119,Validation!N:N,0)),"")),"",IFERROR(INDEX(Validation!J:J,MATCH(Mismatches!A119,Validation!N:N,0)),""))</f>
        <v/>
      </c>
      <c r="K119" s="10" t="str">
        <f>IF(ISBLANK(IFERROR(INDEX(Validation!K:K,MATCH(Mismatches!A119,Validation!N:N,0)),"")),"",IFERROR(INDEX(Validation!K:K,MATCH(Mismatches!A119,Validation!N:N,0)),""))</f>
        <v/>
      </c>
    </row>
    <row r="120" spans="1:11">
      <c r="A120" s="6" t="str">
        <f>IF(A119&lt;Validation!$P$1,A119+1,"")</f>
        <v/>
      </c>
      <c r="B120" s="6" t="str">
        <f>IFERROR(INDEX(Validation!A:A,MATCH(Mismatches!A120,Validation!N:N,0)),"")</f>
        <v/>
      </c>
      <c r="C120" s="6" t="str">
        <f>IF(ISBLANK(IFERROR(INDEX(Validation!C:C,MATCH(Mismatches!A120,Validation!N:N,0)),"")),"",IFERROR(INDEX(Validation!C:C,MATCH(Mismatches!A120,Validation!N:N,0)),""))</f>
        <v/>
      </c>
      <c r="D120" s="10" t="str">
        <f>IFERROR(INDEX(Validation!D:D,MATCH(Mismatches!A120,Validation!N:N,0)),"")</f>
        <v/>
      </c>
      <c r="E120" s="10" t="str">
        <f>IFERROR(INDEX(Validation!E:E,MATCH(Mismatches!A120,Validation!N:N,0)),"")</f>
        <v/>
      </c>
      <c r="F120" s="10" t="str">
        <f>IFERROR(INDEX(Validation!F:F,MATCH(Mismatches!A120,Validation!N:N,0)),"")</f>
        <v/>
      </c>
      <c r="G120" s="10" t="str">
        <f>IFERROR(INDEX(Validation!G:G,MATCH(Mismatches!A120,Validation!N:N,0)),"")</f>
        <v/>
      </c>
      <c r="H120" s="10" t="str">
        <f>IF(ISBLANK(IFERROR(INDEX(Validation!H:H,MATCH(Mismatches!A120,Validation!N:N,0)),"")),"",IFERROR(INDEX(Validation!H:H,MATCH(Mismatches!A120,Validation!N:N,0)),""))</f>
        <v/>
      </c>
      <c r="I120" s="10" t="str">
        <f>IF(ISBLANK(IFERROR(INDEX(Validation!I:I,MATCH(Mismatches!A120,Validation!N:N,0)),"")),"",IFERROR(INDEX(Validation!I:I,MATCH(Mismatches!A120,Validation!N:N,0)),""))</f>
        <v/>
      </c>
      <c r="J120" s="6" t="str">
        <f>IF(ISBLANK(IFERROR(INDEX(Validation!J:J,MATCH(Mismatches!A120,Validation!N:N,0)),"")),"",IFERROR(INDEX(Validation!J:J,MATCH(Mismatches!A120,Validation!N:N,0)),""))</f>
        <v/>
      </c>
      <c r="K120" s="10" t="str">
        <f>IF(ISBLANK(IFERROR(INDEX(Validation!K:K,MATCH(Mismatches!A120,Validation!N:N,0)),"")),"",IFERROR(INDEX(Validation!K:K,MATCH(Mismatches!A120,Validation!N:N,0)),""))</f>
        <v/>
      </c>
    </row>
    <row r="121" spans="1:11">
      <c r="A121" s="6" t="str">
        <f>IF(A120&lt;Validation!$P$1,A120+1,"")</f>
        <v/>
      </c>
      <c r="B121" s="6" t="str">
        <f>IFERROR(INDEX(Validation!A:A,MATCH(Mismatches!A121,Validation!N:N,0)),"")</f>
        <v/>
      </c>
      <c r="C121" s="6" t="str">
        <f>IF(ISBLANK(IFERROR(INDEX(Validation!C:C,MATCH(Mismatches!A121,Validation!N:N,0)),"")),"",IFERROR(INDEX(Validation!C:C,MATCH(Mismatches!A121,Validation!N:N,0)),""))</f>
        <v/>
      </c>
      <c r="D121" s="10" t="str">
        <f>IFERROR(INDEX(Validation!D:D,MATCH(Mismatches!A121,Validation!N:N,0)),"")</f>
        <v/>
      </c>
      <c r="E121" s="10" t="str">
        <f>IFERROR(INDEX(Validation!E:E,MATCH(Mismatches!A121,Validation!N:N,0)),"")</f>
        <v/>
      </c>
      <c r="F121" s="10" t="str">
        <f>IFERROR(INDEX(Validation!F:F,MATCH(Mismatches!A121,Validation!N:N,0)),"")</f>
        <v/>
      </c>
      <c r="G121" s="10" t="str">
        <f>IFERROR(INDEX(Validation!G:G,MATCH(Mismatches!A121,Validation!N:N,0)),"")</f>
        <v/>
      </c>
      <c r="H121" s="10" t="str">
        <f>IF(ISBLANK(IFERROR(INDEX(Validation!H:H,MATCH(Mismatches!A121,Validation!N:N,0)),"")),"",IFERROR(INDEX(Validation!H:H,MATCH(Mismatches!A121,Validation!N:N,0)),""))</f>
        <v/>
      </c>
      <c r="I121" s="10" t="str">
        <f>IF(ISBLANK(IFERROR(INDEX(Validation!I:I,MATCH(Mismatches!A121,Validation!N:N,0)),"")),"",IFERROR(INDEX(Validation!I:I,MATCH(Mismatches!A121,Validation!N:N,0)),""))</f>
        <v/>
      </c>
      <c r="J121" s="6" t="str">
        <f>IF(ISBLANK(IFERROR(INDEX(Validation!J:J,MATCH(Mismatches!A121,Validation!N:N,0)),"")),"",IFERROR(INDEX(Validation!J:J,MATCH(Mismatches!A121,Validation!N:N,0)),""))</f>
        <v/>
      </c>
      <c r="K121" s="10" t="str">
        <f>IF(ISBLANK(IFERROR(INDEX(Validation!K:K,MATCH(Mismatches!A121,Validation!N:N,0)),"")),"",IFERROR(INDEX(Validation!K:K,MATCH(Mismatches!A121,Validation!N:N,0)),""))</f>
        <v/>
      </c>
    </row>
    <row r="122" spans="1:11">
      <c r="A122" s="6" t="str">
        <f>IF(A121&lt;Validation!$P$1,A121+1,"")</f>
        <v/>
      </c>
      <c r="B122" s="6" t="str">
        <f>IFERROR(INDEX(Validation!A:A,MATCH(Mismatches!A122,Validation!N:N,0)),"")</f>
        <v/>
      </c>
      <c r="C122" s="6" t="str">
        <f>IF(ISBLANK(IFERROR(INDEX(Validation!C:C,MATCH(Mismatches!A122,Validation!N:N,0)),"")),"",IFERROR(INDEX(Validation!C:C,MATCH(Mismatches!A122,Validation!N:N,0)),""))</f>
        <v/>
      </c>
      <c r="D122" s="10" t="str">
        <f>IFERROR(INDEX(Validation!D:D,MATCH(Mismatches!A122,Validation!N:N,0)),"")</f>
        <v/>
      </c>
      <c r="E122" s="10" t="str">
        <f>IFERROR(INDEX(Validation!E:E,MATCH(Mismatches!A122,Validation!N:N,0)),"")</f>
        <v/>
      </c>
      <c r="F122" s="10" t="str">
        <f>IFERROR(INDEX(Validation!F:F,MATCH(Mismatches!A122,Validation!N:N,0)),"")</f>
        <v/>
      </c>
      <c r="G122" s="10" t="str">
        <f>IFERROR(INDEX(Validation!G:G,MATCH(Mismatches!A122,Validation!N:N,0)),"")</f>
        <v/>
      </c>
      <c r="H122" s="10" t="str">
        <f>IF(ISBLANK(IFERROR(INDEX(Validation!H:H,MATCH(Mismatches!A122,Validation!N:N,0)),"")),"",IFERROR(INDEX(Validation!H:H,MATCH(Mismatches!A122,Validation!N:N,0)),""))</f>
        <v/>
      </c>
      <c r="I122" s="10" t="str">
        <f>IF(ISBLANK(IFERROR(INDEX(Validation!I:I,MATCH(Mismatches!A122,Validation!N:N,0)),"")),"",IFERROR(INDEX(Validation!I:I,MATCH(Mismatches!A122,Validation!N:N,0)),""))</f>
        <v/>
      </c>
      <c r="J122" s="6" t="str">
        <f>IF(ISBLANK(IFERROR(INDEX(Validation!J:J,MATCH(Mismatches!A122,Validation!N:N,0)),"")),"",IFERROR(INDEX(Validation!J:J,MATCH(Mismatches!A122,Validation!N:N,0)),""))</f>
        <v/>
      </c>
      <c r="K122" s="10" t="str">
        <f>IF(ISBLANK(IFERROR(INDEX(Validation!K:K,MATCH(Mismatches!A122,Validation!N:N,0)),"")),"",IFERROR(INDEX(Validation!K:K,MATCH(Mismatches!A122,Validation!N:N,0)),""))</f>
        <v/>
      </c>
    </row>
    <row r="123" spans="1:11">
      <c r="A123" s="6" t="str">
        <f>IF(A122&lt;Validation!$P$1,A122+1,"")</f>
        <v/>
      </c>
      <c r="B123" s="6" t="str">
        <f>IFERROR(INDEX(Validation!A:A,MATCH(Mismatches!A123,Validation!N:N,0)),"")</f>
        <v/>
      </c>
      <c r="C123" s="6" t="str">
        <f>IF(ISBLANK(IFERROR(INDEX(Validation!C:C,MATCH(Mismatches!A123,Validation!N:N,0)),"")),"",IFERROR(INDEX(Validation!C:C,MATCH(Mismatches!A123,Validation!N:N,0)),""))</f>
        <v/>
      </c>
      <c r="D123" s="10" t="str">
        <f>IFERROR(INDEX(Validation!D:D,MATCH(Mismatches!A123,Validation!N:N,0)),"")</f>
        <v/>
      </c>
      <c r="E123" s="10" t="str">
        <f>IFERROR(INDEX(Validation!E:E,MATCH(Mismatches!A123,Validation!N:N,0)),"")</f>
        <v/>
      </c>
      <c r="F123" s="10" t="str">
        <f>IFERROR(INDEX(Validation!F:F,MATCH(Mismatches!A123,Validation!N:N,0)),"")</f>
        <v/>
      </c>
      <c r="G123" s="10" t="str">
        <f>IFERROR(INDEX(Validation!G:G,MATCH(Mismatches!A123,Validation!N:N,0)),"")</f>
        <v/>
      </c>
      <c r="H123" s="10" t="str">
        <f>IF(ISBLANK(IFERROR(INDEX(Validation!H:H,MATCH(Mismatches!A123,Validation!N:N,0)),"")),"",IFERROR(INDEX(Validation!H:H,MATCH(Mismatches!A123,Validation!N:N,0)),""))</f>
        <v/>
      </c>
      <c r="I123" s="10" t="str">
        <f>IF(ISBLANK(IFERROR(INDEX(Validation!I:I,MATCH(Mismatches!A123,Validation!N:N,0)),"")),"",IFERROR(INDEX(Validation!I:I,MATCH(Mismatches!A123,Validation!N:N,0)),""))</f>
        <v/>
      </c>
      <c r="J123" s="6" t="str">
        <f>IF(ISBLANK(IFERROR(INDEX(Validation!J:J,MATCH(Mismatches!A123,Validation!N:N,0)),"")),"",IFERROR(INDEX(Validation!J:J,MATCH(Mismatches!A123,Validation!N:N,0)),""))</f>
        <v/>
      </c>
      <c r="K123" s="10" t="str">
        <f>IF(ISBLANK(IFERROR(INDEX(Validation!K:K,MATCH(Mismatches!A123,Validation!N:N,0)),"")),"",IFERROR(INDEX(Validation!K:K,MATCH(Mismatches!A123,Validation!N:N,0)),""))</f>
        <v/>
      </c>
    </row>
    <row r="124" spans="1:11">
      <c r="A124" s="6" t="str">
        <f>IF(A123&lt;Validation!$P$1,A123+1,"")</f>
        <v/>
      </c>
      <c r="B124" s="6" t="str">
        <f>IFERROR(INDEX(Validation!A:A,MATCH(Mismatches!A124,Validation!N:N,0)),"")</f>
        <v/>
      </c>
      <c r="C124" s="6" t="str">
        <f>IF(ISBLANK(IFERROR(INDEX(Validation!C:C,MATCH(Mismatches!A124,Validation!N:N,0)),"")),"",IFERROR(INDEX(Validation!C:C,MATCH(Mismatches!A124,Validation!N:N,0)),""))</f>
        <v/>
      </c>
      <c r="D124" s="10" t="str">
        <f>IFERROR(INDEX(Validation!D:D,MATCH(Mismatches!A124,Validation!N:N,0)),"")</f>
        <v/>
      </c>
      <c r="E124" s="10" t="str">
        <f>IFERROR(INDEX(Validation!E:E,MATCH(Mismatches!A124,Validation!N:N,0)),"")</f>
        <v/>
      </c>
      <c r="F124" s="10" t="str">
        <f>IFERROR(INDEX(Validation!F:F,MATCH(Mismatches!A124,Validation!N:N,0)),"")</f>
        <v/>
      </c>
      <c r="G124" s="10" t="str">
        <f>IFERROR(INDEX(Validation!G:G,MATCH(Mismatches!A124,Validation!N:N,0)),"")</f>
        <v/>
      </c>
      <c r="H124" s="10" t="str">
        <f>IF(ISBLANK(IFERROR(INDEX(Validation!H:H,MATCH(Mismatches!A124,Validation!N:N,0)),"")),"",IFERROR(INDEX(Validation!H:H,MATCH(Mismatches!A124,Validation!N:N,0)),""))</f>
        <v/>
      </c>
      <c r="I124" s="10" t="str">
        <f>IF(ISBLANK(IFERROR(INDEX(Validation!I:I,MATCH(Mismatches!A124,Validation!N:N,0)),"")),"",IFERROR(INDEX(Validation!I:I,MATCH(Mismatches!A124,Validation!N:N,0)),""))</f>
        <v/>
      </c>
      <c r="J124" s="6" t="str">
        <f>IF(ISBLANK(IFERROR(INDEX(Validation!J:J,MATCH(Mismatches!A124,Validation!N:N,0)),"")),"",IFERROR(INDEX(Validation!J:J,MATCH(Mismatches!A124,Validation!N:N,0)),""))</f>
        <v/>
      </c>
      <c r="K124" s="10" t="str">
        <f>IF(ISBLANK(IFERROR(INDEX(Validation!K:K,MATCH(Mismatches!A124,Validation!N:N,0)),"")),"",IFERROR(INDEX(Validation!K:K,MATCH(Mismatches!A124,Validation!N:N,0)),""))</f>
        <v/>
      </c>
    </row>
    <row r="125" spans="1:11">
      <c r="A125" s="6" t="str">
        <f>IF(A124&lt;Validation!$P$1,A124+1,"")</f>
        <v/>
      </c>
      <c r="B125" s="6" t="str">
        <f>IFERROR(INDEX(Validation!A:A,MATCH(Mismatches!A125,Validation!N:N,0)),"")</f>
        <v/>
      </c>
      <c r="C125" s="6" t="str">
        <f>IF(ISBLANK(IFERROR(INDEX(Validation!C:C,MATCH(Mismatches!A125,Validation!N:N,0)),"")),"",IFERROR(INDEX(Validation!C:C,MATCH(Mismatches!A125,Validation!N:N,0)),""))</f>
        <v/>
      </c>
      <c r="D125" s="10" t="str">
        <f>IFERROR(INDEX(Validation!D:D,MATCH(Mismatches!A125,Validation!N:N,0)),"")</f>
        <v/>
      </c>
      <c r="E125" s="10" t="str">
        <f>IFERROR(INDEX(Validation!E:E,MATCH(Mismatches!A125,Validation!N:N,0)),"")</f>
        <v/>
      </c>
      <c r="F125" s="10" t="str">
        <f>IFERROR(INDEX(Validation!F:F,MATCH(Mismatches!A125,Validation!N:N,0)),"")</f>
        <v/>
      </c>
      <c r="G125" s="10" t="str">
        <f>IFERROR(INDEX(Validation!G:G,MATCH(Mismatches!A125,Validation!N:N,0)),"")</f>
        <v/>
      </c>
      <c r="H125" s="10" t="str">
        <f>IF(ISBLANK(IFERROR(INDEX(Validation!H:H,MATCH(Mismatches!A125,Validation!N:N,0)),"")),"",IFERROR(INDEX(Validation!H:H,MATCH(Mismatches!A125,Validation!N:N,0)),""))</f>
        <v/>
      </c>
      <c r="I125" s="10" t="str">
        <f>IF(ISBLANK(IFERROR(INDEX(Validation!I:I,MATCH(Mismatches!A125,Validation!N:N,0)),"")),"",IFERROR(INDEX(Validation!I:I,MATCH(Mismatches!A125,Validation!N:N,0)),""))</f>
        <v/>
      </c>
      <c r="J125" s="6" t="str">
        <f>IF(ISBLANK(IFERROR(INDEX(Validation!J:J,MATCH(Mismatches!A125,Validation!N:N,0)),"")),"",IFERROR(INDEX(Validation!J:J,MATCH(Mismatches!A125,Validation!N:N,0)),""))</f>
        <v/>
      </c>
      <c r="K125" s="10" t="str">
        <f>IF(ISBLANK(IFERROR(INDEX(Validation!K:K,MATCH(Mismatches!A125,Validation!N:N,0)),"")),"",IFERROR(INDEX(Validation!K:K,MATCH(Mismatches!A125,Validation!N:N,0)),""))</f>
        <v/>
      </c>
    </row>
    <row r="126" spans="1:11">
      <c r="A126" s="6" t="str">
        <f>IF(A125&lt;Validation!$P$1,A125+1,"")</f>
        <v/>
      </c>
      <c r="B126" s="6" t="str">
        <f>IFERROR(INDEX(Validation!A:A,MATCH(Mismatches!A126,Validation!N:N,0)),"")</f>
        <v/>
      </c>
      <c r="C126" s="6" t="str">
        <f>IF(ISBLANK(IFERROR(INDEX(Validation!C:C,MATCH(Mismatches!A126,Validation!N:N,0)),"")),"",IFERROR(INDEX(Validation!C:C,MATCH(Mismatches!A126,Validation!N:N,0)),""))</f>
        <v/>
      </c>
      <c r="D126" s="10" t="str">
        <f>IFERROR(INDEX(Validation!D:D,MATCH(Mismatches!A126,Validation!N:N,0)),"")</f>
        <v/>
      </c>
      <c r="E126" s="10" t="str">
        <f>IFERROR(INDEX(Validation!E:E,MATCH(Mismatches!A126,Validation!N:N,0)),"")</f>
        <v/>
      </c>
      <c r="F126" s="10" t="str">
        <f>IFERROR(INDEX(Validation!F:F,MATCH(Mismatches!A126,Validation!N:N,0)),"")</f>
        <v/>
      </c>
      <c r="G126" s="10" t="str">
        <f>IFERROR(INDEX(Validation!G:G,MATCH(Mismatches!A126,Validation!N:N,0)),"")</f>
        <v/>
      </c>
      <c r="H126" s="10" t="str">
        <f>IF(ISBLANK(IFERROR(INDEX(Validation!H:H,MATCH(Mismatches!A126,Validation!N:N,0)),"")),"",IFERROR(INDEX(Validation!H:H,MATCH(Mismatches!A126,Validation!N:N,0)),""))</f>
        <v/>
      </c>
      <c r="I126" s="10" t="str">
        <f>IF(ISBLANK(IFERROR(INDEX(Validation!I:I,MATCH(Mismatches!A126,Validation!N:N,0)),"")),"",IFERROR(INDEX(Validation!I:I,MATCH(Mismatches!A126,Validation!N:N,0)),""))</f>
        <v/>
      </c>
      <c r="J126" s="6" t="str">
        <f>IF(ISBLANK(IFERROR(INDEX(Validation!J:J,MATCH(Mismatches!A126,Validation!N:N,0)),"")),"",IFERROR(INDEX(Validation!J:J,MATCH(Mismatches!A126,Validation!N:N,0)),""))</f>
        <v/>
      </c>
      <c r="K126" s="10" t="str">
        <f>IF(ISBLANK(IFERROR(INDEX(Validation!K:K,MATCH(Mismatches!A126,Validation!N:N,0)),"")),"",IFERROR(INDEX(Validation!K:K,MATCH(Mismatches!A126,Validation!N:N,0)),""))</f>
        <v/>
      </c>
    </row>
    <row r="127" spans="1:11">
      <c r="A127" s="6" t="str">
        <f>IF(A126&lt;Validation!$P$1,A126+1,"")</f>
        <v/>
      </c>
      <c r="B127" s="6" t="str">
        <f>IFERROR(INDEX(Validation!A:A,MATCH(Mismatches!A127,Validation!N:N,0)),"")</f>
        <v/>
      </c>
      <c r="C127" s="6" t="str">
        <f>IF(ISBLANK(IFERROR(INDEX(Validation!C:C,MATCH(Mismatches!A127,Validation!N:N,0)),"")),"",IFERROR(INDEX(Validation!C:C,MATCH(Mismatches!A127,Validation!N:N,0)),""))</f>
        <v/>
      </c>
      <c r="D127" s="10" t="str">
        <f>IFERROR(INDEX(Validation!D:D,MATCH(Mismatches!A127,Validation!N:N,0)),"")</f>
        <v/>
      </c>
      <c r="E127" s="10" t="str">
        <f>IFERROR(INDEX(Validation!E:E,MATCH(Mismatches!A127,Validation!N:N,0)),"")</f>
        <v/>
      </c>
      <c r="F127" s="10" t="str">
        <f>IFERROR(INDEX(Validation!F:F,MATCH(Mismatches!A127,Validation!N:N,0)),"")</f>
        <v/>
      </c>
      <c r="G127" s="10" t="str">
        <f>IFERROR(INDEX(Validation!G:G,MATCH(Mismatches!A127,Validation!N:N,0)),"")</f>
        <v/>
      </c>
      <c r="H127" s="10" t="str">
        <f>IF(ISBLANK(IFERROR(INDEX(Validation!H:H,MATCH(Mismatches!A127,Validation!N:N,0)),"")),"",IFERROR(INDEX(Validation!H:H,MATCH(Mismatches!A127,Validation!N:N,0)),""))</f>
        <v/>
      </c>
      <c r="I127" s="10" t="str">
        <f>IF(ISBLANK(IFERROR(INDEX(Validation!I:I,MATCH(Mismatches!A127,Validation!N:N,0)),"")),"",IFERROR(INDEX(Validation!I:I,MATCH(Mismatches!A127,Validation!N:N,0)),""))</f>
        <v/>
      </c>
      <c r="J127" s="6" t="str">
        <f>IF(ISBLANK(IFERROR(INDEX(Validation!J:J,MATCH(Mismatches!A127,Validation!N:N,0)),"")),"",IFERROR(INDEX(Validation!J:J,MATCH(Mismatches!A127,Validation!N:N,0)),""))</f>
        <v/>
      </c>
      <c r="K127" s="10" t="str">
        <f>IF(ISBLANK(IFERROR(INDEX(Validation!K:K,MATCH(Mismatches!A127,Validation!N:N,0)),"")),"",IFERROR(INDEX(Validation!K:K,MATCH(Mismatches!A127,Validation!N:N,0)),""))</f>
        <v/>
      </c>
    </row>
    <row r="128" spans="1:11">
      <c r="A128" s="6" t="str">
        <f>IF(A127&lt;Validation!$P$1,A127+1,"")</f>
        <v/>
      </c>
      <c r="B128" s="6" t="str">
        <f>IFERROR(INDEX(Validation!A:A,MATCH(Mismatches!A128,Validation!N:N,0)),"")</f>
        <v/>
      </c>
      <c r="C128" s="6" t="str">
        <f>IF(ISBLANK(IFERROR(INDEX(Validation!C:C,MATCH(Mismatches!A128,Validation!N:N,0)),"")),"",IFERROR(INDEX(Validation!C:C,MATCH(Mismatches!A128,Validation!N:N,0)),""))</f>
        <v/>
      </c>
      <c r="D128" s="10" t="str">
        <f>IFERROR(INDEX(Validation!D:D,MATCH(Mismatches!A128,Validation!N:N,0)),"")</f>
        <v/>
      </c>
      <c r="E128" s="10" t="str">
        <f>IFERROR(INDEX(Validation!E:E,MATCH(Mismatches!A128,Validation!N:N,0)),"")</f>
        <v/>
      </c>
      <c r="F128" s="10" t="str">
        <f>IFERROR(INDEX(Validation!F:F,MATCH(Mismatches!A128,Validation!N:N,0)),"")</f>
        <v/>
      </c>
      <c r="G128" s="10" t="str">
        <f>IFERROR(INDEX(Validation!G:G,MATCH(Mismatches!A128,Validation!N:N,0)),"")</f>
        <v/>
      </c>
      <c r="H128" s="10" t="str">
        <f>IF(ISBLANK(IFERROR(INDEX(Validation!H:H,MATCH(Mismatches!A128,Validation!N:N,0)),"")),"",IFERROR(INDEX(Validation!H:H,MATCH(Mismatches!A128,Validation!N:N,0)),""))</f>
        <v/>
      </c>
      <c r="I128" s="10" t="str">
        <f>IF(ISBLANK(IFERROR(INDEX(Validation!I:I,MATCH(Mismatches!A128,Validation!N:N,0)),"")),"",IFERROR(INDEX(Validation!I:I,MATCH(Mismatches!A128,Validation!N:N,0)),""))</f>
        <v/>
      </c>
      <c r="J128" s="6" t="str">
        <f>IF(ISBLANK(IFERROR(INDEX(Validation!J:J,MATCH(Mismatches!A128,Validation!N:N,0)),"")),"",IFERROR(INDEX(Validation!J:J,MATCH(Mismatches!A128,Validation!N:N,0)),""))</f>
        <v/>
      </c>
      <c r="K128" s="10" t="str">
        <f>IF(ISBLANK(IFERROR(INDEX(Validation!K:K,MATCH(Mismatches!A128,Validation!N:N,0)),"")),"",IFERROR(INDEX(Validation!K:K,MATCH(Mismatches!A128,Validation!N:N,0)),""))</f>
        <v/>
      </c>
    </row>
    <row r="129" spans="1:11">
      <c r="A129" s="6" t="str">
        <f>IF(A128&lt;Validation!$P$1,A128+1,"")</f>
        <v/>
      </c>
      <c r="B129" s="6" t="str">
        <f>IFERROR(INDEX(Validation!A:A,MATCH(Mismatches!A129,Validation!N:N,0)),"")</f>
        <v/>
      </c>
      <c r="C129" s="6" t="str">
        <f>IF(ISBLANK(IFERROR(INDEX(Validation!C:C,MATCH(Mismatches!A129,Validation!N:N,0)),"")),"",IFERROR(INDEX(Validation!C:C,MATCH(Mismatches!A129,Validation!N:N,0)),""))</f>
        <v/>
      </c>
      <c r="D129" s="10" t="str">
        <f>IFERROR(INDEX(Validation!D:D,MATCH(Mismatches!A129,Validation!N:N,0)),"")</f>
        <v/>
      </c>
      <c r="E129" s="10" t="str">
        <f>IFERROR(INDEX(Validation!E:E,MATCH(Mismatches!A129,Validation!N:N,0)),"")</f>
        <v/>
      </c>
      <c r="F129" s="10" t="str">
        <f>IFERROR(INDEX(Validation!F:F,MATCH(Mismatches!A129,Validation!N:N,0)),"")</f>
        <v/>
      </c>
      <c r="G129" s="10" t="str">
        <f>IFERROR(INDEX(Validation!G:G,MATCH(Mismatches!A129,Validation!N:N,0)),"")</f>
        <v/>
      </c>
      <c r="H129" s="10" t="str">
        <f>IF(ISBLANK(IFERROR(INDEX(Validation!H:H,MATCH(Mismatches!A129,Validation!N:N,0)),"")),"",IFERROR(INDEX(Validation!H:H,MATCH(Mismatches!A129,Validation!N:N,0)),""))</f>
        <v/>
      </c>
      <c r="I129" s="10" t="str">
        <f>IF(ISBLANK(IFERROR(INDEX(Validation!I:I,MATCH(Mismatches!A129,Validation!N:N,0)),"")),"",IFERROR(INDEX(Validation!I:I,MATCH(Mismatches!A129,Validation!N:N,0)),""))</f>
        <v/>
      </c>
      <c r="J129" s="6" t="str">
        <f>IF(ISBLANK(IFERROR(INDEX(Validation!J:J,MATCH(Mismatches!A129,Validation!N:N,0)),"")),"",IFERROR(INDEX(Validation!J:J,MATCH(Mismatches!A129,Validation!N:N,0)),""))</f>
        <v/>
      </c>
      <c r="K129" s="10" t="str">
        <f>IF(ISBLANK(IFERROR(INDEX(Validation!K:K,MATCH(Mismatches!A129,Validation!N:N,0)),"")),"",IFERROR(INDEX(Validation!K:K,MATCH(Mismatches!A129,Validation!N:N,0)),""))</f>
        <v/>
      </c>
    </row>
    <row r="130" spans="1:11">
      <c r="A130" s="6" t="str">
        <f>IF(A129&lt;Validation!$P$1,A129+1,"")</f>
        <v/>
      </c>
      <c r="B130" s="6" t="str">
        <f>IFERROR(INDEX(Validation!A:A,MATCH(Mismatches!A130,Validation!N:N,0)),"")</f>
        <v/>
      </c>
      <c r="C130" s="6" t="str">
        <f>IF(ISBLANK(IFERROR(INDEX(Validation!C:C,MATCH(Mismatches!A130,Validation!N:N,0)),"")),"",IFERROR(INDEX(Validation!C:C,MATCH(Mismatches!A130,Validation!N:N,0)),""))</f>
        <v/>
      </c>
      <c r="D130" s="10" t="str">
        <f>IFERROR(INDEX(Validation!D:D,MATCH(Mismatches!A130,Validation!N:N,0)),"")</f>
        <v/>
      </c>
      <c r="E130" s="10" t="str">
        <f>IFERROR(INDEX(Validation!E:E,MATCH(Mismatches!A130,Validation!N:N,0)),"")</f>
        <v/>
      </c>
      <c r="F130" s="10" t="str">
        <f>IFERROR(INDEX(Validation!F:F,MATCH(Mismatches!A130,Validation!N:N,0)),"")</f>
        <v/>
      </c>
      <c r="G130" s="10" t="str">
        <f>IFERROR(INDEX(Validation!G:G,MATCH(Mismatches!A130,Validation!N:N,0)),"")</f>
        <v/>
      </c>
      <c r="H130" s="10" t="str">
        <f>IF(ISBLANK(IFERROR(INDEX(Validation!H:H,MATCH(Mismatches!A130,Validation!N:N,0)),"")),"",IFERROR(INDEX(Validation!H:H,MATCH(Mismatches!A130,Validation!N:N,0)),""))</f>
        <v/>
      </c>
      <c r="I130" s="10" t="str">
        <f>IF(ISBLANK(IFERROR(INDEX(Validation!I:I,MATCH(Mismatches!A130,Validation!N:N,0)),"")),"",IFERROR(INDEX(Validation!I:I,MATCH(Mismatches!A130,Validation!N:N,0)),""))</f>
        <v/>
      </c>
      <c r="J130" s="6" t="str">
        <f>IF(ISBLANK(IFERROR(INDEX(Validation!J:J,MATCH(Mismatches!A130,Validation!N:N,0)),"")),"",IFERROR(INDEX(Validation!J:J,MATCH(Mismatches!A130,Validation!N:N,0)),""))</f>
        <v/>
      </c>
      <c r="K130" s="10" t="str">
        <f>IF(ISBLANK(IFERROR(INDEX(Validation!K:K,MATCH(Mismatches!A130,Validation!N:N,0)),"")),"",IFERROR(INDEX(Validation!K:K,MATCH(Mismatches!A130,Validation!N:N,0)),""))</f>
        <v/>
      </c>
    </row>
    <row r="131" spans="1:11">
      <c r="A131" s="6" t="str">
        <f>IF(A130&lt;Validation!$P$1,A130+1,"")</f>
        <v/>
      </c>
      <c r="B131" s="6" t="str">
        <f>IFERROR(INDEX(Validation!A:A,MATCH(Mismatches!A131,Validation!N:N,0)),"")</f>
        <v/>
      </c>
      <c r="C131" s="6" t="str">
        <f>IF(ISBLANK(IFERROR(INDEX(Validation!C:C,MATCH(Mismatches!A131,Validation!N:N,0)),"")),"",IFERROR(INDEX(Validation!C:C,MATCH(Mismatches!A131,Validation!N:N,0)),""))</f>
        <v/>
      </c>
      <c r="D131" s="10" t="str">
        <f>IFERROR(INDEX(Validation!D:D,MATCH(Mismatches!A131,Validation!N:N,0)),"")</f>
        <v/>
      </c>
      <c r="E131" s="10" t="str">
        <f>IFERROR(INDEX(Validation!E:E,MATCH(Mismatches!A131,Validation!N:N,0)),"")</f>
        <v/>
      </c>
      <c r="F131" s="10" t="str">
        <f>IFERROR(INDEX(Validation!F:F,MATCH(Mismatches!A131,Validation!N:N,0)),"")</f>
        <v/>
      </c>
      <c r="G131" s="10" t="str">
        <f>IFERROR(INDEX(Validation!G:G,MATCH(Mismatches!A131,Validation!N:N,0)),"")</f>
        <v/>
      </c>
      <c r="H131" s="10" t="str">
        <f>IF(ISBLANK(IFERROR(INDEX(Validation!H:H,MATCH(Mismatches!A131,Validation!N:N,0)),"")),"",IFERROR(INDEX(Validation!H:H,MATCH(Mismatches!A131,Validation!N:N,0)),""))</f>
        <v/>
      </c>
      <c r="I131" s="10" t="str">
        <f>IF(ISBLANK(IFERROR(INDEX(Validation!I:I,MATCH(Mismatches!A131,Validation!N:N,0)),"")),"",IFERROR(INDEX(Validation!I:I,MATCH(Mismatches!A131,Validation!N:N,0)),""))</f>
        <v/>
      </c>
      <c r="J131" s="6" t="str">
        <f>IF(ISBLANK(IFERROR(INDEX(Validation!J:J,MATCH(Mismatches!A131,Validation!N:N,0)),"")),"",IFERROR(INDEX(Validation!J:J,MATCH(Mismatches!A131,Validation!N:N,0)),""))</f>
        <v/>
      </c>
      <c r="K131" s="10" t="str">
        <f>IF(ISBLANK(IFERROR(INDEX(Validation!K:K,MATCH(Mismatches!A131,Validation!N:N,0)),"")),"",IFERROR(INDEX(Validation!K:K,MATCH(Mismatches!A131,Validation!N:N,0)),""))</f>
        <v/>
      </c>
    </row>
    <row r="132" spans="1:11">
      <c r="A132" s="6" t="str">
        <f>IF(A131&lt;Validation!$P$1,A131+1,"")</f>
        <v/>
      </c>
      <c r="B132" s="6" t="str">
        <f>IFERROR(INDEX(Validation!A:A,MATCH(Mismatches!A132,Validation!N:N,0)),"")</f>
        <v/>
      </c>
      <c r="C132" s="6" t="str">
        <f>IF(ISBLANK(IFERROR(INDEX(Validation!C:C,MATCH(Mismatches!A132,Validation!N:N,0)),"")),"",IFERROR(INDEX(Validation!C:C,MATCH(Mismatches!A132,Validation!N:N,0)),""))</f>
        <v/>
      </c>
      <c r="D132" s="10" t="str">
        <f>IFERROR(INDEX(Validation!D:D,MATCH(Mismatches!A132,Validation!N:N,0)),"")</f>
        <v/>
      </c>
      <c r="E132" s="10" t="str">
        <f>IFERROR(INDEX(Validation!E:E,MATCH(Mismatches!A132,Validation!N:N,0)),"")</f>
        <v/>
      </c>
      <c r="F132" s="10" t="str">
        <f>IFERROR(INDEX(Validation!F:F,MATCH(Mismatches!A132,Validation!N:N,0)),"")</f>
        <v/>
      </c>
      <c r="G132" s="10" t="str">
        <f>IFERROR(INDEX(Validation!G:G,MATCH(Mismatches!A132,Validation!N:N,0)),"")</f>
        <v/>
      </c>
      <c r="H132" s="10" t="str">
        <f>IF(ISBLANK(IFERROR(INDEX(Validation!H:H,MATCH(Mismatches!A132,Validation!N:N,0)),"")),"",IFERROR(INDEX(Validation!H:H,MATCH(Mismatches!A132,Validation!N:N,0)),""))</f>
        <v/>
      </c>
      <c r="I132" s="10" t="str">
        <f>IF(ISBLANK(IFERROR(INDEX(Validation!I:I,MATCH(Mismatches!A132,Validation!N:N,0)),"")),"",IFERROR(INDEX(Validation!I:I,MATCH(Mismatches!A132,Validation!N:N,0)),""))</f>
        <v/>
      </c>
      <c r="J132" s="6" t="str">
        <f>IF(ISBLANK(IFERROR(INDEX(Validation!J:J,MATCH(Mismatches!A132,Validation!N:N,0)),"")),"",IFERROR(INDEX(Validation!J:J,MATCH(Mismatches!A132,Validation!N:N,0)),""))</f>
        <v/>
      </c>
      <c r="K132" s="10" t="str">
        <f>IF(ISBLANK(IFERROR(INDEX(Validation!K:K,MATCH(Mismatches!A132,Validation!N:N,0)),"")),"",IFERROR(INDEX(Validation!K:K,MATCH(Mismatches!A132,Validation!N:N,0)),""))</f>
        <v/>
      </c>
    </row>
    <row r="133" spans="1:11">
      <c r="A133" s="6" t="str">
        <f>IF(A132&lt;Validation!$P$1,A132+1,"")</f>
        <v/>
      </c>
      <c r="B133" s="6" t="str">
        <f>IFERROR(INDEX(Validation!A:A,MATCH(Mismatches!A133,Validation!N:N,0)),"")</f>
        <v/>
      </c>
      <c r="C133" s="6" t="str">
        <f>IF(ISBLANK(IFERROR(INDEX(Validation!C:C,MATCH(Mismatches!A133,Validation!N:N,0)),"")),"",IFERROR(INDEX(Validation!C:C,MATCH(Mismatches!A133,Validation!N:N,0)),""))</f>
        <v/>
      </c>
      <c r="D133" s="10" t="str">
        <f>IFERROR(INDEX(Validation!D:D,MATCH(Mismatches!A133,Validation!N:N,0)),"")</f>
        <v/>
      </c>
      <c r="E133" s="10" t="str">
        <f>IFERROR(INDEX(Validation!E:E,MATCH(Mismatches!A133,Validation!N:N,0)),"")</f>
        <v/>
      </c>
      <c r="F133" s="10" t="str">
        <f>IFERROR(INDEX(Validation!F:F,MATCH(Mismatches!A133,Validation!N:N,0)),"")</f>
        <v/>
      </c>
      <c r="G133" s="10" t="str">
        <f>IFERROR(INDEX(Validation!G:G,MATCH(Mismatches!A133,Validation!N:N,0)),"")</f>
        <v/>
      </c>
      <c r="H133" s="10" t="str">
        <f>IF(ISBLANK(IFERROR(INDEX(Validation!H:H,MATCH(Mismatches!A133,Validation!N:N,0)),"")),"",IFERROR(INDEX(Validation!H:H,MATCH(Mismatches!A133,Validation!N:N,0)),""))</f>
        <v/>
      </c>
      <c r="I133" s="10" t="str">
        <f>IF(ISBLANK(IFERROR(INDEX(Validation!I:I,MATCH(Mismatches!A133,Validation!N:N,0)),"")),"",IFERROR(INDEX(Validation!I:I,MATCH(Mismatches!A133,Validation!N:N,0)),""))</f>
        <v/>
      </c>
      <c r="J133" s="6" t="str">
        <f>IF(ISBLANK(IFERROR(INDEX(Validation!J:J,MATCH(Mismatches!A133,Validation!N:N,0)),"")),"",IFERROR(INDEX(Validation!J:J,MATCH(Mismatches!A133,Validation!N:N,0)),""))</f>
        <v/>
      </c>
      <c r="K133" s="10" t="str">
        <f>IF(ISBLANK(IFERROR(INDEX(Validation!K:K,MATCH(Mismatches!A133,Validation!N:N,0)),"")),"",IFERROR(INDEX(Validation!K:K,MATCH(Mismatches!A133,Validation!N:N,0)),""))</f>
        <v/>
      </c>
    </row>
    <row r="134" spans="1:11">
      <c r="A134" s="6" t="str">
        <f>IF(A133&lt;Validation!$P$1,A133+1,"")</f>
        <v/>
      </c>
      <c r="B134" s="6" t="str">
        <f>IFERROR(INDEX(Validation!A:A,MATCH(Mismatches!A134,Validation!N:N,0)),"")</f>
        <v/>
      </c>
      <c r="C134" s="6" t="str">
        <f>IF(ISBLANK(IFERROR(INDEX(Validation!C:C,MATCH(Mismatches!A134,Validation!N:N,0)),"")),"",IFERROR(INDEX(Validation!C:C,MATCH(Mismatches!A134,Validation!N:N,0)),""))</f>
        <v/>
      </c>
      <c r="D134" s="10" t="str">
        <f>IFERROR(INDEX(Validation!D:D,MATCH(Mismatches!A134,Validation!N:N,0)),"")</f>
        <v/>
      </c>
      <c r="E134" s="10" t="str">
        <f>IFERROR(INDEX(Validation!E:E,MATCH(Mismatches!A134,Validation!N:N,0)),"")</f>
        <v/>
      </c>
      <c r="F134" s="10" t="str">
        <f>IFERROR(INDEX(Validation!F:F,MATCH(Mismatches!A134,Validation!N:N,0)),"")</f>
        <v/>
      </c>
      <c r="G134" s="10" t="str">
        <f>IFERROR(INDEX(Validation!G:G,MATCH(Mismatches!A134,Validation!N:N,0)),"")</f>
        <v/>
      </c>
      <c r="H134" s="10" t="str">
        <f>IF(ISBLANK(IFERROR(INDEX(Validation!H:H,MATCH(Mismatches!A134,Validation!N:N,0)),"")),"",IFERROR(INDEX(Validation!H:H,MATCH(Mismatches!A134,Validation!N:N,0)),""))</f>
        <v/>
      </c>
      <c r="I134" s="10" t="str">
        <f>IF(ISBLANK(IFERROR(INDEX(Validation!I:I,MATCH(Mismatches!A134,Validation!N:N,0)),"")),"",IFERROR(INDEX(Validation!I:I,MATCH(Mismatches!A134,Validation!N:N,0)),""))</f>
        <v/>
      </c>
      <c r="J134" s="6" t="str">
        <f>IF(ISBLANK(IFERROR(INDEX(Validation!J:J,MATCH(Mismatches!A134,Validation!N:N,0)),"")),"",IFERROR(INDEX(Validation!J:J,MATCH(Mismatches!A134,Validation!N:N,0)),""))</f>
        <v/>
      </c>
      <c r="K134" s="10" t="str">
        <f>IF(ISBLANK(IFERROR(INDEX(Validation!K:K,MATCH(Mismatches!A134,Validation!N:N,0)),"")),"",IFERROR(INDEX(Validation!K:K,MATCH(Mismatches!A134,Validation!N:N,0)),""))</f>
        <v/>
      </c>
    </row>
    <row r="135" spans="1:11">
      <c r="A135" s="6" t="str">
        <f>IF(A134&lt;Validation!$P$1,A134+1,"")</f>
        <v/>
      </c>
      <c r="B135" s="6" t="str">
        <f>IFERROR(INDEX(Validation!A:A,MATCH(Mismatches!A135,Validation!N:N,0)),"")</f>
        <v/>
      </c>
      <c r="C135" s="6" t="str">
        <f>IF(ISBLANK(IFERROR(INDEX(Validation!C:C,MATCH(Mismatches!A135,Validation!N:N,0)),"")),"",IFERROR(INDEX(Validation!C:C,MATCH(Mismatches!A135,Validation!N:N,0)),""))</f>
        <v/>
      </c>
      <c r="D135" s="10" t="str">
        <f>IFERROR(INDEX(Validation!D:D,MATCH(Mismatches!A135,Validation!N:N,0)),"")</f>
        <v/>
      </c>
      <c r="E135" s="10" t="str">
        <f>IFERROR(INDEX(Validation!E:E,MATCH(Mismatches!A135,Validation!N:N,0)),"")</f>
        <v/>
      </c>
      <c r="F135" s="10" t="str">
        <f>IFERROR(INDEX(Validation!F:F,MATCH(Mismatches!A135,Validation!N:N,0)),"")</f>
        <v/>
      </c>
      <c r="G135" s="10" t="str">
        <f>IFERROR(INDEX(Validation!G:G,MATCH(Mismatches!A135,Validation!N:N,0)),"")</f>
        <v/>
      </c>
      <c r="H135" s="10" t="str">
        <f>IF(ISBLANK(IFERROR(INDEX(Validation!H:H,MATCH(Mismatches!A135,Validation!N:N,0)),"")),"",IFERROR(INDEX(Validation!H:H,MATCH(Mismatches!A135,Validation!N:N,0)),""))</f>
        <v/>
      </c>
      <c r="I135" s="10" t="str">
        <f>IF(ISBLANK(IFERROR(INDEX(Validation!I:I,MATCH(Mismatches!A135,Validation!N:N,0)),"")),"",IFERROR(INDEX(Validation!I:I,MATCH(Mismatches!A135,Validation!N:N,0)),""))</f>
        <v/>
      </c>
      <c r="J135" s="6" t="str">
        <f>IF(ISBLANK(IFERROR(INDEX(Validation!J:J,MATCH(Mismatches!A135,Validation!N:N,0)),"")),"",IFERROR(INDEX(Validation!J:J,MATCH(Mismatches!A135,Validation!N:N,0)),""))</f>
        <v/>
      </c>
      <c r="K135" s="10" t="str">
        <f>IF(ISBLANK(IFERROR(INDEX(Validation!K:K,MATCH(Mismatches!A135,Validation!N:N,0)),"")),"",IFERROR(INDEX(Validation!K:K,MATCH(Mismatches!A135,Validation!N:N,0)),""))</f>
        <v/>
      </c>
    </row>
    <row r="136" spans="1:11">
      <c r="A136" s="6" t="str">
        <f>IF(A135&lt;Validation!$P$1,A135+1,"")</f>
        <v/>
      </c>
      <c r="B136" s="6" t="str">
        <f>IFERROR(INDEX(Validation!A:A,MATCH(Mismatches!A136,Validation!N:N,0)),"")</f>
        <v/>
      </c>
      <c r="C136" s="6" t="str">
        <f>IF(ISBLANK(IFERROR(INDEX(Validation!C:C,MATCH(Mismatches!A136,Validation!N:N,0)),"")),"",IFERROR(INDEX(Validation!C:C,MATCH(Mismatches!A136,Validation!N:N,0)),""))</f>
        <v/>
      </c>
      <c r="D136" s="10" t="str">
        <f>IFERROR(INDEX(Validation!D:D,MATCH(Mismatches!A136,Validation!N:N,0)),"")</f>
        <v/>
      </c>
      <c r="E136" s="10" t="str">
        <f>IFERROR(INDEX(Validation!E:E,MATCH(Mismatches!A136,Validation!N:N,0)),"")</f>
        <v/>
      </c>
      <c r="F136" s="10" t="str">
        <f>IFERROR(INDEX(Validation!F:F,MATCH(Mismatches!A136,Validation!N:N,0)),"")</f>
        <v/>
      </c>
      <c r="G136" s="10" t="str">
        <f>IFERROR(INDEX(Validation!G:G,MATCH(Mismatches!A136,Validation!N:N,0)),"")</f>
        <v/>
      </c>
      <c r="H136" s="10" t="str">
        <f>IF(ISBLANK(IFERROR(INDEX(Validation!H:H,MATCH(Mismatches!A136,Validation!N:N,0)),"")),"",IFERROR(INDEX(Validation!H:H,MATCH(Mismatches!A136,Validation!N:N,0)),""))</f>
        <v/>
      </c>
      <c r="I136" s="10" t="str">
        <f>IF(ISBLANK(IFERROR(INDEX(Validation!I:I,MATCH(Mismatches!A136,Validation!N:N,0)),"")),"",IFERROR(INDEX(Validation!I:I,MATCH(Mismatches!A136,Validation!N:N,0)),""))</f>
        <v/>
      </c>
      <c r="J136" s="6" t="str">
        <f>IF(ISBLANK(IFERROR(INDEX(Validation!J:J,MATCH(Mismatches!A136,Validation!N:N,0)),"")),"",IFERROR(INDEX(Validation!J:J,MATCH(Mismatches!A136,Validation!N:N,0)),""))</f>
        <v/>
      </c>
      <c r="K136" s="10" t="str">
        <f>IF(ISBLANK(IFERROR(INDEX(Validation!K:K,MATCH(Mismatches!A136,Validation!N:N,0)),"")),"",IFERROR(INDEX(Validation!K:K,MATCH(Mismatches!A136,Validation!N:N,0)),""))</f>
        <v/>
      </c>
    </row>
    <row r="137" spans="1:11">
      <c r="A137" s="6" t="str">
        <f>IF(A136&lt;Validation!$P$1,A136+1,"")</f>
        <v/>
      </c>
      <c r="B137" s="6" t="str">
        <f>IFERROR(INDEX(Validation!A:A,MATCH(Mismatches!A137,Validation!N:N,0)),"")</f>
        <v/>
      </c>
      <c r="C137" s="6" t="str">
        <f>IF(ISBLANK(IFERROR(INDEX(Validation!C:C,MATCH(Mismatches!A137,Validation!N:N,0)),"")),"",IFERROR(INDEX(Validation!C:C,MATCH(Mismatches!A137,Validation!N:N,0)),""))</f>
        <v/>
      </c>
      <c r="D137" s="10" t="str">
        <f>IFERROR(INDEX(Validation!D:D,MATCH(Mismatches!A137,Validation!N:N,0)),"")</f>
        <v/>
      </c>
      <c r="E137" s="10" t="str">
        <f>IFERROR(INDEX(Validation!E:E,MATCH(Mismatches!A137,Validation!N:N,0)),"")</f>
        <v/>
      </c>
      <c r="F137" s="10" t="str">
        <f>IFERROR(INDEX(Validation!F:F,MATCH(Mismatches!A137,Validation!N:N,0)),"")</f>
        <v/>
      </c>
      <c r="G137" s="10" t="str">
        <f>IFERROR(INDEX(Validation!G:G,MATCH(Mismatches!A137,Validation!N:N,0)),"")</f>
        <v/>
      </c>
      <c r="H137" s="10" t="str">
        <f>IF(ISBLANK(IFERROR(INDEX(Validation!H:H,MATCH(Mismatches!A137,Validation!N:N,0)),"")),"",IFERROR(INDEX(Validation!H:H,MATCH(Mismatches!A137,Validation!N:N,0)),""))</f>
        <v/>
      </c>
      <c r="I137" s="10" t="str">
        <f>IF(ISBLANK(IFERROR(INDEX(Validation!I:I,MATCH(Mismatches!A137,Validation!N:N,0)),"")),"",IFERROR(INDEX(Validation!I:I,MATCH(Mismatches!A137,Validation!N:N,0)),""))</f>
        <v/>
      </c>
      <c r="J137" s="6" t="str">
        <f>IF(ISBLANK(IFERROR(INDEX(Validation!J:J,MATCH(Mismatches!A137,Validation!N:N,0)),"")),"",IFERROR(INDEX(Validation!J:J,MATCH(Mismatches!A137,Validation!N:N,0)),""))</f>
        <v/>
      </c>
      <c r="K137" s="10" t="str">
        <f>IF(ISBLANK(IFERROR(INDEX(Validation!K:K,MATCH(Mismatches!A137,Validation!N:N,0)),"")),"",IFERROR(INDEX(Validation!K:K,MATCH(Mismatches!A137,Validation!N:N,0)),""))</f>
        <v/>
      </c>
    </row>
    <row r="138" spans="1:11">
      <c r="A138" s="6" t="str">
        <f>IF(A137&lt;Validation!$P$1,A137+1,"")</f>
        <v/>
      </c>
      <c r="B138" s="6" t="str">
        <f>IFERROR(INDEX(Validation!A:A,MATCH(Mismatches!A138,Validation!N:N,0)),"")</f>
        <v/>
      </c>
      <c r="C138" s="6" t="str">
        <f>IF(ISBLANK(IFERROR(INDEX(Validation!C:C,MATCH(Mismatches!A138,Validation!N:N,0)),"")),"",IFERROR(INDEX(Validation!C:C,MATCH(Mismatches!A138,Validation!N:N,0)),""))</f>
        <v/>
      </c>
      <c r="D138" s="10" t="str">
        <f>IFERROR(INDEX(Validation!D:D,MATCH(Mismatches!A138,Validation!N:N,0)),"")</f>
        <v/>
      </c>
      <c r="E138" s="10" t="str">
        <f>IFERROR(INDEX(Validation!E:E,MATCH(Mismatches!A138,Validation!N:N,0)),"")</f>
        <v/>
      </c>
      <c r="F138" s="10" t="str">
        <f>IFERROR(INDEX(Validation!F:F,MATCH(Mismatches!A138,Validation!N:N,0)),"")</f>
        <v/>
      </c>
      <c r="G138" s="10" t="str">
        <f>IFERROR(INDEX(Validation!G:G,MATCH(Mismatches!A138,Validation!N:N,0)),"")</f>
        <v/>
      </c>
      <c r="H138" s="10" t="str">
        <f>IF(ISBLANK(IFERROR(INDEX(Validation!H:H,MATCH(Mismatches!A138,Validation!N:N,0)),"")),"",IFERROR(INDEX(Validation!H:H,MATCH(Mismatches!A138,Validation!N:N,0)),""))</f>
        <v/>
      </c>
      <c r="I138" s="10" t="str">
        <f>IF(ISBLANK(IFERROR(INDEX(Validation!I:I,MATCH(Mismatches!A138,Validation!N:N,0)),"")),"",IFERROR(INDEX(Validation!I:I,MATCH(Mismatches!A138,Validation!N:N,0)),""))</f>
        <v/>
      </c>
      <c r="J138" s="6" t="str">
        <f>IF(ISBLANK(IFERROR(INDEX(Validation!J:J,MATCH(Mismatches!A138,Validation!N:N,0)),"")),"",IFERROR(INDEX(Validation!J:J,MATCH(Mismatches!A138,Validation!N:N,0)),""))</f>
        <v/>
      </c>
      <c r="K138" s="10" t="str">
        <f>IF(ISBLANK(IFERROR(INDEX(Validation!K:K,MATCH(Mismatches!A138,Validation!N:N,0)),"")),"",IFERROR(INDEX(Validation!K:K,MATCH(Mismatches!A138,Validation!N:N,0)),""))</f>
        <v/>
      </c>
    </row>
    <row r="139" spans="1:11">
      <c r="A139" s="6" t="str">
        <f>IF(A138&lt;Validation!$P$1,A138+1,"")</f>
        <v/>
      </c>
      <c r="B139" s="6" t="str">
        <f>IFERROR(INDEX(Validation!A:A,MATCH(Mismatches!A139,Validation!N:N,0)),"")</f>
        <v/>
      </c>
      <c r="C139" s="6" t="str">
        <f>IF(ISBLANK(IFERROR(INDEX(Validation!C:C,MATCH(Mismatches!A139,Validation!N:N,0)),"")),"",IFERROR(INDEX(Validation!C:C,MATCH(Mismatches!A139,Validation!N:N,0)),""))</f>
        <v/>
      </c>
      <c r="D139" s="10" t="str">
        <f>IFERROR(INDEX(Validation!D:D,MATCH(Mismatches!A139,Validation!N:N,0)),"")</f>
        <v/>
      </c>
      <c r="E139" s="10" t="str">
        <f>IFERROR(INDEX(Validation!E:E,MATCH(Mismatches!A139,Validation!N:N,0)),"")</f>
        <v/>
      </c>
      <c r="F139" s="10" t="str">
        <f>IFERROR(INDEX(Validation!F:F,MATCH(Mismatches!A139,Validation!N:N,0)),"")</f>
        <v/>
      </c>
      <c r="G139" s="10" t="str">
        <f>IFERROR(INDEX(Validation!G:G,MATCH(Mismatches!A139,Validation!N:N,0)),"")</f>
        <v/>
      </c>
      <c r="H139" s="10" t="str">
        <f>IF(ISBLANK(IFERROR(INDEX(Validation!H:H,MATCH(Mismatches!A139,Validation!N:N,0)),"")),"",IFERROR(INDEX(Validation!H:H,MATCH(Mismatches!A139,Validation!N:N,0)),""))</f>
        <v/>
      </c>
      <c r="I139" s="10" t="str">
        <f>IF(ISBLANK(IFERROR(INDEX(Validation!I:I,MATCH(Mismatches!A139,Validation!N:N,0)),"")),"",IFERROR(INDEX(Validation!I:I,MATCH(Mismatches!A139,Validation!N:N,0)),""))</f>
        <v/>
      </c>
      <c r="J139" s="6" t="str">
        <f>IF(ISBLANK(IFERROR(INDEX(Validation!J:J,MATCH(Mismatches!A139,Validation!N:N,0)),"")),"",IFERROR(INDEX(Validation!J:J,MATCH(Mismatches!A139,Validation!N:N,0)),""))</f>
        <v/>
      </c>
      <c r="K139" s="10" t="str">
        <f>IF(ISBLANK(IFERROR(INDEX(Validation!K:K,MATCH(Mismatches!A139,Validation!N:N,0)),"")),"",IFERROR(INDEX(Validation!K:K,MATCH(Mismatches!A139,Validation!N:N,0)),""))</f>
        <v/>
      </c>
    </row>
    <row r="140" spans="1:11">
      <c r="A140" s="6" t="str">
        <f>IF(A139&lt;Validation!$P$1,A139+1,"")</f>
        <v/>
      </c>
      <c r="B140" s="6" t="str">
        <f>IFERROR(INDEX(Validation!A:A,MATCH(Mismatches!A140,Validation!N:N,0)),"")</f>
        <v/>
      </c>
      <c r="C140" s="6" t="str">
        <f>IF(ISBLANK(IFERROR(INDEX(Validation!C:C,MATCH(Mismatches!A140,Validation!N:N,0)),"")),"",IFERROR(INDEX(Validation!C:C,MATCH(Mismatches!A140,Validation!N:N,0)),""))</f>
        <v/>
      </c>
      <c r="D140" s="10" t="str">
        <f>IFERROR(INDEX(Validation!D:D,MATCH(Mismatches!A140,Validation!N:N,0)),"")</f>
        <v/>
      </c>
      <c r="E140" s="10" t="str">
        <f>IFERROR(INDEX(Validation!E:E,MATCH(Mismatches!A140,Validation!N:N,0)),"")</f>
        <v/>
      </c>
      <c r="F140" s="10" t="str">
        <f>IFERROR(INDEX(Validation!F:F,MATCH(Mismatches!A140,Validation!N:N,0)),"")</f>
        <v/>
      </c>
      <c r="G140" s="10" t="str">
        <f>IFERROR(INDEX(Validation!G:G,MATCH(Mismatches!A140,Validation!N:N,0)),"")</f>
        <v/>
      </c>
      <c r="H140" s="10" t="str">
        <f>IF(ISBLANK(IFERROR(INDEX(Validation!H:H,MATCH(Mismatches!A140,Validation!N:N,0)),"")),"",IFERROR(INDEX(Validation!H:H,MATCH(Mismatches!A140,Validation!N:N,0)),""))</f>
        <v/>
      </c>
      <c r="I140" s="10" t="str">
        <f>IF(ISBLANK(IFERROR(INDEX(Validation!I:I,MATCH(Mismatches!A140,Validation!N:N,0)),"")),"",IFERROR(INDEX(Validation!I:I,MATCH(Mismatches!A140,Validation!N:N,0)),""))</f>
        <v/>
      </c>
      <c r="J140" s="6" t="str">
        <f>IF(ISBLANK(IFERROR(INDEX(Validation!J:J,MATCH(Mismatches!A140,Validation!N:N,0)),"")),"",IFERROR(INDEX(Validation!J:J,MATCH(Mismatches!A140,Validation!N:N,0)),""))</f>
        <v/>
      </c>
      <c r="K140" s="10" t="str">
        <f>IF(ISBLANK(IFERROR(INDEX(Validation!K:K,MATCH(Mismatches!A140,Validation!N:N,0)),"")),"",IFERROR(INDEX(Validation!K:K,MATCH(Mismatches!A140,Validation!N:N,0)),""))</f>
        <v/>
      </c>
    </row>
    <row r="141" spans="1:11">
      <c r="A141" s="6" t="str">
        <f>IF(A140&lt;Validation!$P$1,A140+1,"")</f>
        <v/>
      </c>
      <c r="B141" s="6" t="str">
        <f>IFERROR(INDEX(Validation!A:A,MATCH(Mismatches!A141,Validation!N:N,0)),"")</f>
        <v/>
      </c>
      <c r="C141" s="6" t="str">
        <f>IF(ISBLANK(IFERROR(INDEX(Validation!C:C,MATCH(Mismatches!A141,Validation!N:N,0)),"")),"",IFERROR(INDEX(Validation!C:C,MATCH(Mismatches!A141,Validation!N:N,0)),""))</f>
        <v/>
      </c>
      <c r="D141" s="10" t="str">
        <f>IFERROR(INDEX(Validation!D:D,MATCH(Mismatches!A141,Validation!N:N,0)),"")</f>
        <v/>
      </c>
      <c r="E141" s="10" t="str">
        <f>IFERROR(INDEX(Validation!E:E,MATCH(Mismatches!A141,Validation!N:N,0)),"")</f>
        <v/>
      </c>
      <c r="F141" s="10" t="str">
        <f>IFERROR(INDEX(Validation!F:F,MATCH(Mismatches!A141,Validation!N:N,0)),"")</f>
        <v/>
      </c>
      <c r="G141" s="10" t="str">
        <f>IFERROR(INDEX(Validation!G:G,MATCH(Mismatches!A141,Validation!N:N,0)),"")</f>
        <v/>
      </c>
      <c r="H141" s="10" t="str">
        <f>IF(ISBLANK(IFERROR(INDEX(Validation!H:H,MATCH(Mismatches!A141,Validation!N:N,0)),"")),"",IFERROR(INDEX(Validation!H:H,MATCH(Mismatches!A141,Validation!N:N,0)),""))</f>
        <v/>
      </c>
      <c r="I141" s="10" t="str">
        <f>IF(ISBLANK(IFERROR(INDEX(Validation!I:I,MATCH(Mismatches!A141,Validation!N:N,0)),"")),"",IFERROR(INDEX(Validation!I:I,MATCH(Mismatches!A141,Validation!N:N,0)),""))</f>
        <v/>
      </c>
      <c r="J141" s="6" t="str">
        <f>IF(ISBLANK(IFERROR(INDEX(Validation!J:J,MATCH(Mismatches!A141,Validation!N:N,0)),"")),"",IFERROR(INDEX(Validation!J:J,MATCH(Mismatches!A141,Validation!N:N,0)),""))</f>
        <v/>
      </c>
      <c r="K141" s="10" t="str">
        <f>IF(ISBLANK(IFERROR(INDEX(Validation!K:K,MATCH(Mismatches!A141,Validation!N:N,0)),"")),"",IFERROR(INDEX(Validation!K:K,MATCH(Mismatches!A141,Validation!N:N,0)),""))</f>
        <v/>
      </c>
    </row>
    <row r="142" spans="1:11">
      <c r="A142" s="6" t="str">
        <f>IF(A141&lt;Validation!$P$1,A141+1,"")</f>
        <v/>
      </c>
      <c r="B142" s="6" t="str">
        <f>IFERROR(INDEX(Validation!A:A,MATCH(Mismatches!A142,Validation!N:N,0)),"")</f>
        <v/>
      </c>
      <c r="C142" s="6" t="str">
        <f>IF(ISBLANK(IFERROR(INDEX(Validation!C:C,MATCH(Mismatches!A142,Validation!N:N,0)),"")),"",IFERROR(INDEX(Validation!C:C,MATCH(Mismatches!A142,Validation!N:N,0)),""))</f>
        <v/>
      </c>
      <c r="D142" s="10" t="str">
        <f>IFERROR(INDEX(Validation!D:D,MATCH(Mismatches!A142,Validation!N:N,0)),"")</f>
        <v/>
      </c>
      <c r="E142" s="10" t="str">
        <f>IFERROR(INDEX(Validation!E:E,MATCH(Mismatches!A142,Validation!N:N,0)),"")</f>
        <v/>
      </c>
      <c r="F142" s="10" t="str">
        <f>IFERROR(INDEX(Validation!F:F,MATCH(Mismatches!A142,Validation!N:N,0)),"")</f>
        <v/>
      </c>
      <c r="G142" s="10" t="str">
        <f>IFERROR(INDEX(Validation!G:G,MATCH(Mismatches!A142,Validation!N:N,0)),"")</f>
        <v/>
      </c>
      <c r="H142" s="10" t="str">
        <f>IF(ISBLANK(IFERROR(INDEX(Validation!H:H,MATCH(Mismatches!A142,Validation!N:N,0)),"")),"",IFERROR(INDEX(Validation!H:H,MATCH(Mismatches!A142,Validation!N:N,0)),""))</f>
        <v/>
      </c>
      <c r="I142" s="10" t="str">
        <f>IF(ISBLANK(IFERROR(INDEX(Validation!I:I,MATCH(Mismatches!A142,Validation!N:N,0)),"")),"",IFERROR(INDEX(Validation!I:I,MATCH(Mismatches!A142,Validation!N:N,0)),""))</f>
        <v/>
      </c>
      <c r="J142" s="6" t="str">
        <f>IF(ISBLANK(IFERROR(INDEX(Validation!J:J,MATCH(Mismatches!A142,Validation!N:N,0)),"")),"",IFERROR(INDEX(Validation!J:J,MATCH(Mismatches!A142,Validation!N:N,0)),""))</f>
        <v/>
      </c>
      <c r="K142" s="10" t="str">
        <f>IF(ISBLANK(IFERROR(INDEX(Validation!K:K,MATCH(Mismatches!A142,Validation!N:N,0)),"")),"",IFERROR(INDEX(Validation!K:K,MATCH(Mismatches!A142,Validation!N:N,0)),""))</f>
        <v/>
      </c>
    </row>
    <row r="143" spans="1:11">
      <c r="A143" s="6" t="str">
        <f>IF(A142&lt;Validation!$P$1,A142+1,"")</f>
        <v/>
      </c>
      <c r="B143" s="6" t="str">
        <f>IFERROR(INDEX(Validation!A:A,MATCH(Mismatches!A143,Validation!N:N,0)),"")</f>
        <v/>
      </c>
      <c r="C143" s="6" t="str">
        <f>IF(ISBLANK(IFERROR(INDEX(Validation!C:C,MATCH(Mismatches!A143,Validation!N:N,0)),"")),"",IFERROR(INDEX(Validation!C:C,MATCH(Mismatches!A143,Validation!N:N,0)),""))</f>
        <v/>
      </c>
      <c r="D143" s="10" t="str">
        <f>IFERROR(INDEX(Validation!D:D,MATCH(Mismatches!A143,Validation!N:N,0)),"")</f>
        <v/>
      </c>
      <c r="E143" s="10" t="str">
        <f>IFERROR(INDEX(Validation!E:E,MATCH(Mismatches!A143,Validation!N:N,0)),"")</f>
        <v/>
      </c>
      <c r="F143" s="10" t="str">
        <f>IFERROR(INDEX(Validation!F:F,MATCH(Mismatches!A143,Validation!N:N,0)),"")</f>
        <v/>
      </c>
      <c r="G143" s="10" t="str">
        <f>IFERROR(INDEX(Validation!G:G,MATCH(Mismatches!A143,Validation!N:N,0)),"")</f>
        <v/>
      </c>
      <c r="H143" s="10" t="str">
        <f>IF(ISBLANK(IFERROR(INDEX(Validation!H:H,MATCH(Mismatches!A143,Validation!N:N,0)),"")),"",IFERROR(INDEX(Validation!H:H,MATCH(Mismatches!A143,Validation!N:N,0)),""))</f>
        <v/>
      </c>
      <c r="I143" s="10" t="str">
        <f>IF(ISBLANK(IFERROR(INDEX(Validation!I:I,MATCH(Mismatches!A143,Validation!N:N,0)),"")),"",IFERROR(INDEX(Validation!I:I,MATCH(Mismatches!A143,Validation!N:N,0)),""))</f>
        <v/>
      </c>
      <c r="J143" s="6" t="str">
        <f>IF(ISBLANK(IFERROR(INDEX(Validation!J:J,MATCH(Mismatches!A143,Validation!N:N,0)),"")),"",IFERROR(INDEX(Validation!J:J,MATCH(Mismatches!A143,Validation!N:N,0)),""))</f>
        <v/>
      </c>
      <c r="K143" s="10" t="str">
        <f>IF(ISBLANK(IFERROR(INDEX(Validation!K:K,MATCH(Mismatches!A143,Validation!N:N,0)),"")),"",IFERROR(INDEX(Validation!K:K,MATCH(Mismatches!A143,Validation!N:N,0)),""))</f>
        <v/>
      </c>
    </row>
    <row r="144" spans="1:11">
      <c r="A144" s="6" t="str">
        <f>IF(A143&lt;Validation!$P$1,A143+1,"")</f>
        <v/>
      </c>
      <c r="B144" s="6" t="str">
        <f>IFERROR(INDEX(Validation!A:A,MATCH(Mismatches!A144,Validation!N:N,0)),"")</f>
        <v/>
      </c>
      <c r="C144" s="6" t="str">
        <f>IF(ISBLANK(IFERROR(INDEX(Validation!C:C,MATCH(Mismatches!A144,Validation!N:N,0)),"")),"",IFERROR(INDEX(Validation!C:C,MATCH(Mismatches!A144,Validation!N:N,0)),""))</f>
        <v/>
      </c>
      <c r="D144" s="10" t="str">
        <f>IFERROR(INDEX(Validation!D:D,MATCH(Mismatches!A144,Validation!N:N,0)),"")</f>
        <v/>
      </c>
      <c r="E144" s="10" t="str">
        <f>IFERROR(INDEX(Validation!E:E,MATCH(Mismatches!A144,Validation!N:N,0)),"")</f>
        <v/>
      </c>
      <c r="F144" s="10" t="str">
        <f>IFERROR(INDEX(Validation!F:F,MATCH(Mismatches!A144,Validation!N:N,0)),"")</f>
        <v/>
      </c>
      <c r="G144" s="10" t="str">
        <f>IFERROR(INDEX(Validation!G:G,MATCH(Mismatches!A144,Validation!N:N,0)),"")</f>
        <v/>
      </c>
      <c r="H144" s="10" t="str">
        <f>IF(ISBLANK(IFERROR(INDEX(Validation!H:H,MATCH(Mismatches!A144,Validation!N:N,0)),"")),"",IFERROR(INDEX(Validation!H:H,MATCH(Mismatches!A144,Validation!N:N,0)),""))</f>
        <v/>
      </c>
      <c r="I144" s="10" t="str">
        <f>IF(ISBLANK(IFERROR(INDEX(Validation!I:I,MATCH(Mismatches!A144,Validation!N:N,0)),"")),"",IFERROR(INDEX(Validation!I:I,MATCH(Mismatches!A144,Validation!N:N,0)),""))</f>
        <v/>
      </c>
      <c r="J144" s="6" t="str">
        <f>IF(ISBLANK(IFERROR(INDEX(Validation!J:J,MATCH(Mismatches!A144,Validation!N:N,0)),"")),"",IFERROR(INDEX(Validation!J:J,MATCH(Mismatches!A144,Validation!N:N,0)),""))</f>
        <v/>
      </c>
      <c r="K144" s="10" t="str">
        <f>IF(ISBLANK(IFERROR(INDEX(Validation!K:K,MATCH(Mismatches!A144,Validation!N:N,0)),"")),"",IFERROR(INDEX(Validation!K:K,MATCH(Mismatches!A144,Validation!N:N,0)),""))</f>
        <v/>
      </c>
    </row>
    <row r="145" spans="1:11">
      <c r="A145" s="6" t="str">
        <f>IF(A144&lt;Validation!$P$1,A144+1,"")</f>
        <v/>
      </c>
      <c r="B145" s="6" t="str">
        <f>IFERROR(INDEX(Validation!A:A,MATCH(Mismatches!A145,Validation!N:N,0)),"")</f>
        <v/>
      </c>
      <c r="C145" s="6" t="str">
        <f>IF(ISBLANK(IFERROR(INDEX(Validation!C:C,MATCH(Mismatches!A145,Validation!N:N,0)),"")),"",IFERROR(INDEX(Validation!C:C,MATCH(Mismatches!A145,Validation!N:N,0)),""))</f>
        <v/>
      </c>
      <c r="D145" s="10" t="str">
        <f>IFERROR(INDEX(Validation!D:D,MATCH(Mismatches!A145,Validation!N:N,0)),"")</f>
        <v/>
      </c>
      <c r="E145" s="10" t="str">
        <f>IFERROR(INDEX(Validation!E:E,MATCH(Mismatches!A145,Validation!N:N,0)),"")</f>
        <v/>
      </c>
      <c r="F145" s="10" t="str">
        <f>IFERROR(INDEX(Validation!F:F,MATCH(Mismatches!A145,Validation!N:N,0)),"")</f>
        <v/>
      </c>
      <c r="G145" s="10" t="str">
        <f>IFERROR(INDEX(Validation!G:G,MATCH(Mismatches!A145,Validation!N:N,0)),"")</f>
        <v/>
      </c>
      <c r="H145" s="10" t="str">
        <f>IF(ISBLANK(IFERROR(INDEX(Validation!H:H,MATCH(Mismatches!A145,Validation!N:N,0)),"")),"",IFERROR(INDEX(Validation!H:H,MATCH(Mismatches!A145,Validation!N:N,0)),""))</f>
        <v/>
      </c>
      <c r="I145" s="10" t="str">
        <f>IF(ISBLANK(IFERROR(INDEX(Validation!I:I,MATCH(Mismatches!A145,Validation!N:N,0)),"")),"",IFERROR(INDEX(Validation!I:I,MATCH(Mismatches!A145,Validation!N:N,0)),""))</f>
        <v/>
      </c>
      <c r="J145" s="6" t="str">
        <f>IF(ISBLANK(IFERROR(INDEX(Validation!J:J,MATCH(Mismatches!A145,Validation!N:N,0)),"")),"",IFERROR(INDEX(Validation!J:J,MATCH(Mismatches!A145,Validation!N:N,0)),""))</f>
        <v/>
      </c>
      <c r="K145" s="10" t="str">
        <f>IF(ISBLANK(IFERROR(INDEX(Validation!K:K,MATCH(Mismatches!A145,Validation!N:N,0)),"")),"",IFERROR(INDEX(Validation!K:K,MATCH(Mismatches!A145,Validation!N:N,0)),""))</f>
        <v/>
      </c>
    </row>
    <row r="146" spans="1:11">
      <c r="A146" s="6" t="str">
        <f>IF(A145&lt;Validation!$P$1,A145+1,"")</f>
        <v/>
      </c>
      <c r="B146" s="6" t="str">
        <f>IFERROR(INDEX(Validation!A:A,MATCH(Mismatches!A146,Validation!N:N,0)),"")</f>
        <v/>
      </c>
      <c r="C146" s="6" t="str">
        <f>IF(ISBLANK(IFERROR(INDEX(Validation!C:C,MATCH(Mismatches!A146,Validation!N:N,0)),"")),"",IFERROR(INDEX(Validation!C:C,MATCH(Mismatches!A146,Validation!N:N,0)),""))</f>
        <v/>
      </c>
      <c r="D146" s="10" t="str">
        <f>IFERROR(INDEX(Validation!D:D,MATCH(Mismatches!A146,Validation!N:N,0)),"")</f>
        <v/>
      </c>
      <c r="E146" s="10" t="str">
        <f>IFERROR(INDEX(Validation!E:E,MATCH(Mismatches!A146,Validation!N:N,0)),"")</f>
        <v/>
      </c>
      <c r="F146" s="10" t="str">
        <f>IFERROR(INDEX(Validation!F:F,MATCH(Mismatches!A146,Validation!N:N,0)),"")</f>
        <v/>
      </c>
      <c r="G146" s="10" t="str">
        <f>IFERROR(INDEX(Validation!G:G,MATCH(Mismatches!A146,Validation!N:N,0)),"")</f>
        <v/>
      </c>
      <c r="H146" s="10" t="str">
        <f>IF(ISBLANK(IFERROR(INDEX(Validation!H:H,MATCH(Mismatches!A146,Validation!N:N,0)),"")),"",IFERROR(INDEX(Validation!H:H,MATCH(Mismatches!A146,Validation!N:N,0)),""))</f>
        <v/>
      </c>
      <c r="I146" s="10" t="str">
        <f>IF(ISBLANK(IFERROR(INDEX(Validation!I:I,MATCH(Mismatches!A146,Validation!N:N,0)),"")),"",IFERROR(INDEX(Validation!I:I,MATCH(Mismatches!A146,Validation!N:N,0)),""))</f>
        <v/>
      </c>
      <c r="J146" s="6" t="str">
        <f>IF(ISBLANK(IFERROR(INDEX(Validation!J:J,MATCH(Mismatches!A146,Validation!N:N,0)),"")),"",IFERROR(INDEX(Validation!J:J,MATCH(Mismatches!A146,Validation!N:N,0)),""))</f>
        <v/>
      </c>
      <c r="K146" s="10" t="str">
        <f>IF(ISBLANK(IFERROR(INDEX(Validation!K:K,MATCH(Mismatches!A146,Validation!N:N,0)),"")),"",IFERROR(INDEX(Validation!K:K,MATCH(Mismatches!A146,Validation!N:N,0)),""))</f>
        <v/>
      </c>
    </row>
    <row r="147" spans="1:11">
      <c r="A147" s="6" t="str">
        <f>IF(A146&lt;Validation!$P$1,A146+1,"")</f>
        <v/>
      </c>
      <c r="B147" s="6" t="str">
        <f>IFERROR(INDEX(Validation!A:A,MATCH(Mismatches!A147,Validation!N:N,0)),"")</f>
        <v/>
      </c>
      <c r="C147" s="6" t="str">
        <f>IF(ISBLANK(IFERROR(INDEX(Validation!C:C,MATCH(Mismatches!A147,Validation!N:N,0)),"")),"",IFERROR(INDEX(Validation!C:C,MATCH(Mismatches!A147,Validation!N:N,0)),""))</f>
        <v/>
      </c>
      <c r="D147" s="10" t="str">
        <f>IFERROR(INDEX(Validation!D:D,MATCH(Mismatches!A147,Validation!N:N,0)),"")</f>
        <v/>
      </c>
      <c r="E147" s="10" t="str">
        <f>IFERROR(INDEX(Validation!E:E,MATCH(Mismatches!A147,Validation!N:N,0)),"")</f>
        <v/>
      </c>
      <c r="F147" s="10" t="str">
        <f>IFERROR(INDEX(Validation!F:F,MATCH(Mismatches!A147,Validation!N:N,0)),"")</f>
        <v/>
      </c>
      <c r="G147" s="10" t="str">
        <f>IFERROR(INDEX(Validation!G:G,MATCH(Mismatches!A147,Validation!N:N,0)),"")</f>
        <v/>
      </c>
      <c r="H147" s="10" t="str">
        <f>IF(ISBLANK(IFERROR(INDEX(Validation!H:H,MATCH(Mismatches!A147,Validation!N:N,0)),"")),"",IFERROR(INDEX(Validation!H:H,MATCH(Mismatches!A147,Validation!N:N,0)),""))</f>
        <v/>
      </c>
      <c r="I147" s="10" t="str">
        <f>IF(ISBLANK(IFERROR(INDEX(Validation!I:I,MATCH(Mismatches!A147,Validation!N:N,0)),"")),"",IFERROR(INDEX(Validation!I:I,MATCH(Mismatches!A147,Validation!N:N,0)),""))</f>
        <v/>
      </c>
      <c r="J147" s="6" t="str">
        <f>IF(ISBLANK(IFERROR(INDEX(Validation!J:J,MATCH(Mismatches!A147,Validation!N:N,0)),"")),"",IFERROR(INDEX(Validation!J:J,MATCH(Mismatches!A147,Validation!N:N,0)),""))</f>
        <v/>
      </c>
      <c r="K147" s="10" t="str">
        <f>IF(ISBLANK(IFERROR(INDEX(Validation!K:K,MATCH(Mismatches!A147,Validation!N:N,0)),"")),"",IFERROR(INDEX(Validation!K:K,MATCH(Mismatches!A147,Validation!N:N,0)),""))</f>
        <v/>
      </c>
    </row>
    <row r="148" spans="1:11">
      <c r="A148" s="6" t="str">
        <f>IF(A147&lt;Validation!$P$1,A147+1,"")</f>
        <v/>
      </c>
      <c r="B148" s="6" t="str">
        <f>IFERROR(INDEX(Validation!A:A,MATCH(Mismatches!A148,Validation!N:N,0)),"")</f>
        <v/>
      </c>
      <c r="C148" s="6" t="str">
        <f>IF(ISBLANK(IFERROR(INDEX(Validation!C:C,MATCH(Mismatches!A148,Validation!N:N,0)),"")),"",IFERROR(INDEX(Validation!C:C,MATCH(Mismatches!A148,Validation!N:N,0)),""))</f>
        <v/>
      </c>
      <c r="D148" s="10" t="str">
        <f>IFERROR(INDEX(Validation!D:D,MATCH(Mismatches!A148,Validation!N:N,0)),"")</f>
        <v/>
      </c>
      <c r="E148" s="10" t="str">
        <f>IFERROR(INDEX(Validation!E:E,MATCH(Mismatches!A148,Validation!N:N,0)),"")</f>
        <v/>
      </c>
      <c r="F148" s="10" t="str">
        <f>IFERROR(INDEX(Validation!F:F,MATCH(Mismatches!A148,Validation!N:N,0)),"")</f>
        <v/>
      </c>
      <c r="G148" s="10" t="str">
        <f>IFERROR(INDEX(Validation!G:G,MATCH(Mismatches!A148,Validation!N:N,0)),"")</f>
        <v/>
      </c>
      <c r="H148" s="10" t="str">
        <f>IF(ISBLANK(IFERROR(INDEX(Validation!H:H,MATCH(Mismatches!A148,Validation!N:N,0)),"")),"",IFERROR(INDEX(Validation!H:H,MATCH(Mismatches!A148,Validation!N:N,0)),""))</f>
        <v/>
      </c>
      <c r="I148" s="10" t="str">
        <f>IF(ISBLANK(IFERROR(INDEX(Validation!I:I,MATCH(Mismatches!A148,Validation!N:N,0)),"")),"",IFERROR(INDEX(Validation!I:I,MATCH(Mismatches!A148,Validation!N:N,0)),""))</f>
        <v/>
      </c>
      <c r="J148" s="6" t="str">
        <f>IF(ISBLANK(IFERROR(INDEX(Validation!J:J,MATCH(Mismatches!A148,Validation!N:N,0)),"")),"",IFERROR(INDEX(Validation!J:J,MATCH(Mismatches!A148,Validation!N:N,0)),""))</f>
        <v/>
      </c>
      <c r="K148" s="10" t="str">
        <f>IF(ISBLANK(IFERROR(INDEX(Validation!K:K,MATCH(Mismatches!A148,Validation!N:N,0)),"")),"",IFERROR(INDEX(Validation!K:K,MATCH(Mismatches!A148,Validation!N:N,0)),""))</f>
        <v/>
      </c>
    </row>
    <row r="149" spans="1:11">
      <c r="A149" s="6" t="str">
        <f>IF(A148&lt;Validation!$P$1,A148+1,"")</f>
        <v/>
      </c>
      <c r="B149" s="6" t="str">
        <f>IFERROR(INDEX(Validation!A:A,MATCH(Mismatches!A149,Validation!N:N,0)),"")</f>
        <v/>
      </c>
      <c r="C149" s="6" t="str">
        <f>IF(ISBLANK(IFERROR(INDEX(Validation!C:C,MATCH(Mismatches!A149,Validation!N:N,0)),"")),"",IFERROR(INDEX(Validation!C:C,MATCH(Mismatches!A149,Validation!N:N,0)),""))</f>
        <v/>
      </c>
      <c r="D149" s="10" t="str">
        <f>IFERROR(INDEX(Validation!D:D,MATCH(Mismatches!A149,Validation!N:N,0)),"")</f>
        <v/>
      </c>
      <c r="E149" s="10" t="str">
        <f>IFERROR(INDEX(Validation!E:E,MATCH(Mismatches!A149,Validation!N:N,0)),"")</f>
        <v/>
      </c>
      <c r="F149" s="10" t="str">
        <f>IFERROR(INDEX(Validation!F:F,MATCH(Mismatches!A149,Validation!N:N,0)),"")</f>
        <v/>
      </c>
      <c r="G149" s="10" t="str">
        <f>IFERROR(INDEX(Validation!G:G,MATCH(Mismatches!A149,Validation!N:N,0)),"")</f>
        <v/>
      </c>
      <c r="H149" s="10" t="str">
        <f>IF(ISBLANK(IFERROR(INDEX(Validation!H:H,MATCH(Mismatches!A149,Validation!N:N,0)),"")),"",IFERROR(INDEX(Validation!H:H,MATCH(Mismatches!A149,Validation!N:N,0)),""))</f>
        <v/>
      </c>
      <c r="I149" s="10" t="str">
        <f>IF(ISBLANK(IFERROR(INDEX(Validation!I:I,MATCH(Mismatches!A149,Validation!N:N,0)),"")),"",IFERROR(INDEX(Validation!I:I,MATCH(Mismatches!A149,Validation!N:N,0)),""))</f>
        <v/>
      </c>
      <c r="J149" s="6" t="str">
        <f>IF(ISBLANK(IFERROR(INDEX(Validation!J:J,MATCH(Mismatches!A149,Validation!N:N,0)),"")),"",IFERROR(INDEX(Validation!J:J,MATCH(Mismatches!A149,Validation!N:N,0)),""))</f>
        <v/>
      </c>
      <c r="K149" s="10" t="str">
        <f>IF(ISBLANK(IFERROR(INDEX(Validation!K:K,MATCH(Mismatches!A149,Validation!N:N,0)),"")),"",IFERROR(INDEX(Validation!K:K,MATCH(Mismatches!A149,Validation!N:N,0)),""))</f>
        <v/>
      </c>
    </row>
    <row r="150" spans="1:11">
      <c r="A150" s="6" t="str">
        <f>IF(A149&lt;Validation!$P$1,A149+1,"")</f>
        <v/>
      </c>
      <c r="B150" s="6" t="str">
        <f>IFERROR(INDEX(Validation!A:A,MATCH(Mismatches!A150,Validation!N:N,0)),"")</f>
        <v/>
      </c>
      <c r="C150" s="6" t="str">
        <f>IF(ISBLANK(IFERROR(INDEX(Validation!C:C,MATCH(Mismatches!A150,Validation!N:N,0)),"")),"",IFERROR(INDEX(Validation!C:C,MATCH(Mismatches!A150,Validation!N:N,0)),""))</f>
        <v/>
      </c>
      <c r="D150" s="10" t="str">
        <f>IFERROR(INDEX(Validation!D:D,MATCH(Mismatches!A150,Validation!N:N,0)),"")</f>
        <v/>
      </c>
      <c r="E150" s="10" t="str">
        <f>IFERROR(INDEX(Validation!E:E,MATCH(Mismatches!A150,Validation!N:N,0)),"")</f>
        <v/>
      </c>
      <c r="F150" s="10" t="str">
        <f>IFERROR(INDEX(Validation!F:F,MATCH(Mismatches!A150,Validation!N:N,0)),"")</f>
        <v/>
      </c>
      <c r="G150" s="10" t="str">
        <f>IFERROR(INDEX(Validation!G:G,MATCH(Mismatches!A150,Validation!N:N,0)),"")</f>
        <v/>
      </c>
      <c r="H150" s="10" t="str">
        <f>IF(ISBLANK(IFERROR(INDEX(Validation!H:H,MATCH(Mismatches!A150,Validation!N:N,0)),"")),"",IFERROR(INDEX(Validation!H:H,MATCH(Mismatches!A150,Validation!N:N,0)),""))</f>
        <v/>
      </c>
      <c r="I150" s="10" t="str">
        <f>IF(ISBLANK(IFERROR(INDEX(Validation!I:I,MATCH(Mismatches!A150,Validation!N:N,0)),"")),"",IFERROR(INDEX(Validation!I:I,MATCH(Mismatches!A150,Validation!N:N,0)),""))</f>
        <v/>
      </c>
      <c r="J150" s="6" t="str">
        <f>IF(ISBLANK(IFERROR(INDEX(Validation!J:J,MATCH(Mismatches!A150,Validation!N:N,0)),"")),"",IFERROR(INDEX(Validation!J:J,MATCH(Mismatches!A150,Validation!N:N,0)),""))</f>
        <v/>
      </c>
      <c r="K150" s="10" t="str">
        <f>IF(ISBLANK(IFERROR(INDEX(Validation!K:K,MATCH(Mismatches!A150,Validation!N:N,0)),"")),"",IFERROR(INDEX(Validation!K:K,MATCH(Mismatches!A150,Validation!N:N,0)),""))</f>
        <v/>
      </c>
    </row>
    <row r="151" spans="1:11">
      <c r="A151" s="6" t="str">
        <f>IF(A150&lt;Validation!$P$1,A150+1,"")</f>
        <v/>
      </c>
      <c r="B151" s="6" t="str">
        <f>IFERROR(INDEX(Validation!A:A,MATCH(Mismatches!A151,Validation!N:N,0)),"")</f>
        <v/>
      </c>
      <c r="C151" s="6" t="str">
        <f>IF(ISBLANK(IFERROR(INDEX(Validation!C:C,MATCH(Mismatches!A151,Validation!N:N,0)),"")),"",IFERROR(INDEX(Validation!C:C,MATCH(Mismatches!A151,Validation!N:N,0)),""))</f>
        <v/>
      </c>
      <c r="D151" s="10" t="str">
        <f>IFERROR(INDEX(Validation!D:D,MATCH(Mismatches!A151,Validation!N:N,0)),"")</f>
        <v/>
      </c>
      <c r="E151" s="10" t="str">
        <f>IFERROR(INDEX(Validation!E:E,MATCH(Mismatches!A151,Validation!N:N,0)),"")</f>
        <v/>
      </c>
      <c r="F151" s="10" t="str">
        <f>IFERROR(INDEX(Validation!F:F,MATCH(Mismatches!A151,Validation!N:N,0)),"")</f>
        <v/>
      </c>
      <c r="G151" s="10" t="str">
        <f>IFERROR(INDEX(Validation!G:G,MATCH(Mismatches!A151,Validation!N:N,0)),"")</f>
        <v/>
      </c>
      <c r="H151" s="10" t="str">
        <f>IF(ISBLANK(IFERROR(INDEX(Validation!H:H,MATCH(Mismatches!A151,Validation!N:N,0)),"")),"",IFERROR(INDEX(Validation!H:H,MATCH(Mismatches!A151,Validation!N:N,0)),""))</f>
        <v/>
      </c>
      <c r="I151" s="10" t="str">
        <f>IF(ISBLANK(IFERROR(INDEX(Validation!I:I,MATCH(Mismatches!A151,Validation!N:N,0)),"")),"",IFERROR(INDEX(Validation!I:I,MATCH(Mismatches!A151,Validation!N:N,0)),""))</f>
        <v/>
      </c>
      <c r="J151" s="6" t="str">
        <f>IF(ISBLANK(IFERROR(INDEX(Validation!J:J,MATCH(Mismatches!A151,Validation!N:N,0)),"")),"",IFERROR(INDEX(Validation!J:J,MATCH(Mismatches!A151,Validation!N:N,0)),""))</f>
        <v/>
      </c>
      <c r="K151" s="10" t="str">
        <f>IF(ISBLANK(IFERROR(INDEX(Validation!K:K,MATCH(Mismatches!A151,Validation!N:N,0)),"")),"",IFERROR(INDEX(Validation!K:K,MATCH(Mismatches!A151,Validation!N:N,0)),""))</f>
        <v/>
      </c>
    </row>
    <row r="152" spans="1:11">
      <c r="A152" s="6" t="str">
        <f>IF(A151&lt;Validation!$P$1,A151+1,"")</f>
        <v/>
      </c>
      <c r="B152" s="6" t="str">
        <f>IFERROR(INDEX(Validation!A:A,MATCH(Mismatches!A152,Validation!N:N,0)),"")</f>
        <v/>
      </c>
      <c r="C152" s="6" t="str">
        <f>IF(ISBLANK(IFERROR(INDEX(Validation!C:C,MATCH(Mismatches!A152,Validation!N:N,0)),"")),"",IFERROR(INDEX(Validation!C:C,MATCH(Mismatches!A152,Validation!N:N,0)),""))</f>
        <v/>
      </c>
      <c r="D152" s="10" t="str">
        <f>IFERROR(INDEX(Validation!D:D,MATCH(Mismatches!A152,Validation!N:N,0)),"")</f>
        <v/>
      </c>
      <c r="E152" s="10" t="str">
        <f>IFERROR(INDEX(Validation!E:E,MATCH(Mismatches!A152,Validation!N:N,0)),"")</f>
        <v/>
      </c>
      <c r="F152" s="10" t="str">
        <f>IFERROR(INDEX(Validation!F:F,MATCH(Mismatches!A152,Validation!N:N,0)),"")</f>
        <v/>
      </c>
      <c r="G152" s="10" t="str">
        <f>IFERROR(INDEX(Validation!G:G,MATCH(Mismatches!A152,Validation!N:N,0)),"")</f>
        <v/>
      </c>
      <c r="H152" s="10" t="str">
        <f>IF(ISBLANK(IFERROR(INDEX(Validation!H:H,MATCH(Mismatches!A152,Validation!N:N,0)),"")),"",IFERROR(INDEX(Validation!H:H,MATCH(Mismatches!A152,Validation!N:N,0)),""))</f>
        <v/>
      </c>
      <c r="I152" s="10" t="str">
        <f>IF(ISBLANK(IFERROR(INDEX(Validation!I:I,MATCH(Mismatches!A152,Validation!N:N,0)),"")),"",IFERROR(INDEX(Validation!I:I,MATCH(Mismatches!A152,Validation!N:N,0)),""))</f>
        <v/>
      </c>
      <c r="J152" s="6" t="str">
        <f>IF(ISBLANK(IFERROR(INDEX(Validation!J:J,MATCH(Mismatches!A152,Validation!N:N,0)),"")),"",IFERROR(INDEX(Validation!J:J,MATCH(Mismatches!A152,Validation!N:N,0)),""))</f>
        <v/>
      </c>
      <c r="K152" s="10" t="str">
        <f>IF(ISBLANK(IFERROR(INDEX(Validation!K:K,MATCH(Mismatches!A152,Validation!N:N,0)),"")),"",IFERROR(INDEX(Validation!K:K,MATCH(Mismatches!A152,Validation!N:N,0)),""))</f>
        <v/>
      </c>
    </row>
    <row r="153" spans="1:11">
      <c r="A153" s="6" t="str">
        <f>IF(A152&lt;Validation!$P$1,A152+1,"")</f>
        <v/>
      </c>
      <c r="B153" s="6" t="str">
        <f>IFERROR(INDEX(Validation!A:A,MATCH(Mismatches!A153,Validation!N:N,0)),"")</f>
        <v/>
      </c>
      <c r="C153" s="6" t="str">
        <f>IF(ISBLANK(IFERROR(INDEX(Validation!C:C,MATCH(Mismatches!A153,Validation!N:N,0)),"")),"",IFERROR(INDEX(Validation!C:C,MATCH(Mismatches!A153,Validation!N:N,0)),""))</f>
        <v/>
      </c>
      <c r="D153" s="10" t="str">
        <f>IFERROR(INDEX(Validation!D:D,MATCH(Mismatches!A153,Validation!N:N,0)),"")</f>
        <v/>
      </c>
      <c r="E153" s="10" t="str">
        <f>IFERROR(INDEX(Validation!E:E,MATCH(Mismatches!A153,Validation!N:N,0)),"")</f>
        <v/>
      </c>
      <c r="F153" s="10" t="str">
        <f>IFERROR(INDEX(Validation!F:F,MATCH(Mismatches!A153,Validation!N:N,0)),"")</f>
        <v/>
      </c>
      <c r="G153" s="10" t="str">
        <f>IFERROR(INDEX(Validation!G:G,MATCH(Mismatches!A153,Validation!N:N,0)),"")</f>
        <v/>
      </c>
      <c r="H153" s="10" t="str">
        <f>IF(ISBLANK(IFERROR(INDEX(Validation!H:H,MATCH(Mismatches!A153,Validation!N:N,0)),"")),"",IFERROR(INDEX(Validation!H:H,MATCH(Mismatches!A153,Validation!N:N,0)),""))</f>
        <v/>
      </c>
      <c r="I153" s="10" t="str">
        <f>IF(ISBLANK(IFERROR(INDEX(Validation!I:I,MATCH(Mismatches!A153,Validation!N:N,0)),"")),"",IFERROR(INDEX(Validation!I:I,MATCH(Mismatches!A153,Validation!N:N,0)),""))</f>
        <v/>
      </c>
      <c r="J153" s="6" t="str">
        <f>IF(ISBLANK(IFERROR(INDEX(Validation!J:J,MATCH(Mismatches!A153,Validation!N:N,0)),"")),"",IFERROR(INDEX(Validation!J:J,MATCH(Mismatches!A153,Validation!N:N,0)),""))</f>
        <v/>
      </c>
      <c r="K153" s="10" t="str">
        <f>IF(ISBLANK(IFERROR(INDEX(Validation!K:K,MATCH(Mismatches!A153,Validation!N:N,0)),"")),"",IFERROR(INDEX(Validation!K:K,MATCH(Mismatches!A153,Validation!N:N,0)),""))</f>
        <v/>
      </c>
    </row>
    <row r="154" spans="1:11">
      <c r="A154" s="6" t="str">
        <f>IF(A153&lt;Validation!$P$1,A153+1,"")</f>
        <v/>
      </c>
      <c r="B154" s="6" t="str">
        <f>IFERROR(INDEX(Validation!A:A,MATCH(Mismatches!A154,Validation!N:N,0)),"")</f>
        <v/>
      </c>
      <c r="C154" s="6" t="str">
        <f>IF(ISBLANK(IFERROR(INDEX(Validation!C:C,MATCH(Mismatches!A154,Validation!N:N,0)),"")),"",IFERROR(INDEX(Validation!C:C,MATCH(Mismatches!A154,Validation!N:N,0)),""))</f>
        <v/>
      </c>
      <c r="D154" s="10" t="str">
        <f>IFERROR(INDEX(Validation!D:D,MATCH(Mismatches!A154,Validation!N:N,0)),"")</f>
        <v/>
      </c>
      <c r="E154" s="10" t="str">
        <f>IFERROR(INDEX(Validation!E:E,MATCH(Mismatches!A154,Validation!N:N,0)),"")</f>
        <v/>
      </c>
      <c r="F154" s="10" t="str">
        <f>IFERROR(INDEX(Validation!F:F,MATCH(Mismatches!A154,Validation!N:N,0)),"")</f>
        <v/>
      </c>
      <c r="G154" s="10" t="str">
        <f>IFERROR(INDEX(Validation!G:G,MATCH(Mismatches!A154,Validation!N:N,0)),"")</f>
        <v/>
      </c>
      <c r="H154" s="10" t="str">
        <f>IF(ISBLANK(IFERROR(INDEX(Validation!H:H,MATCH(Mismatches!A154,Validation!N:N,0)),"")),"",IFERROR(INDEX(Validation!H:H,MATCH(Mismatches!A154,Validation!N:N,0)),""))</f>
        <v/>
      </c>
      <c r="I154" s="10" t="str">
        <f>IF(ISBLANK(IFERROR(INDEX(Validation!I:I,MATCH(Mismatches!A154,Validation!N:N,0)),"")),"",IFERROR(INDEX(Validation!I:I,MATCH(Mismatches!A154,Validation!N:N,0)),""))</f>
        <v/>
      </c>
      <c r="J154" s="6" t="str">
        <f>IF(ISBLANK(IFERROR(INDEX(Validation!J:J,MATCH(Mismatches!A154,Validation!N:N,0)),"")),"",IFERROR(INDEX(Validation!J:J,MATCH(Mismatches!A154,Validation!N:N,0)),""))</f>
        <v/>
      </c>
      <c r="K154" s="10" t="str">
        <f>IF(ISBLANK(IFERROR(INDEX(Validation!K:K,MATCH(Mismatches!A154,Validation!N:N,0)),"")),"",IFERROR(INDEX(Validation!K:K,MATCH(Mismatches!A154,Validation!N:N,0)),""))</f>
        <v/>
      </c>
    </row>
    <row r="155" spans="1:11">
      <c r="A155" s="6" t="str">
        <f>IF(A154&lt;Validation!$P$1,A154+1,"")</f>
        <v/>
      </c>
      <c r="B155" s="6" t="str">
        <f>IFERROR(INDEX(Validation!A:A,MATCH(Mismatches!A155,Validation!N:N,0)),"")</f>
        <v/>
      </c>
      <c r="C155" s="6" t="str">
        <f>IF(ISBLANK(IFERROR(INDEX(Validation!C:C,MATCH(Mismatches!A155,Validation!N:N,0)),"")),"",IFERROR(INDEX(Validation!C:C,MATCH(Mismatches!A155,Validation!N:N,0)),""))</f>
        <v/>
      </c>
      <c r="D155" s="10" t="str">
        <f>IFERROR(INDEX(Validation!D:D,MATCH(Mismatches!A155,Validation!N:N,0)),"")</f>
        <v/>
      </c>
      <c r="E155" s="10" t="str">
        <f>IFERROR(INDEX(Validation!E:E,MATCH(Mismatches!A155,Validation!N:N,0)),"")</f>
        <v/>
      </c>
      <c r="F155" s="10" t="str">
        <f>IFERROR(INDEX(Validation!F:F,MATCH(Mismatches!A155,Validation!N:N,0)),"")</f>
        <v/>
      </c>
      <c r="G155" s="10" t="str">
        <f>IFERROR(INDEX(Validation!G:G,MATCH(Mismatches!A155,Validation!N:N,0)),"")</f>
        <v/>
      </c>
      <c r="H155" s="10" t="str">
        <f>IF(ISBLANK(IFERROR(INDEX(Validation!H:H,MATCH(Mismatches!A155,Validation!N:N,0)),"")),"",IFERROR(INDEX(Validation!H:H,MATCH(Mismatches!A155,Validation!N:N,0)),""))</f>
        <v/>
      </c>
      <c r="I155" s="10" t="str">
        <f>IF(ISBLANK(IFERROR(INDEX(Validation!I:I,MATCH(Mismatches!A155,Validation!N:N,0)),"")),"",IFERROR(INDEX(Validation!I:I,MATCH(Mismatches!A155,Validation!N:N,0)),""))</f>
        <v/>
      </c>
      <c r="J155" s="6" t="str">
        <f>IF(ISBLANK(IFERROR(INDEX(Validation!J:J,MATCH(Mismatches!A155,Validation!N:N,0)),"")),"",IFERROR(INDEX(Validation!J:J,MATCH(Mismatches!A155,Validation!N:N,0)),""))</f>
        <v/>
      </c>
      <c r="K155" s="10" t="str">
        <f>IF(ISBLANK(IFERROR(INDEX(Validation!K:K,MATCH(Mismatches!A155,Validation!N:N,0)),"")),"",IFERROR(INDEX(Validation!K:K,MATCH(Mismatches!A155,Validation!N:N,0)),""))</f>
        <v/>
      </c>
    </row>
    <row r="156" spans="1:11">
      <c r="A156" s="6" t="str">
        <f>IF(A155&lt;Validation!$P$1,A155+1,"")</f>
        <v/>
      </c>
      <c r="B156" s="6" t="str">
        <f>IFERROR(INDEX(Validation!A:A,MATCH(Mismatches!A156,Validation!N:N,0)),"")</f>
        <v/>
      </c>
      <c r="C156" s="6" t="str">
        <f>IF(ISBLANK(IFERROR(INDEX(Validation!C:C,MATCH(Mismatches!A156,Validation!N:N,0)),"")),"",IFERROR(INDEX(Validation!C:C,MATCH(Mismatches!A156,Validation!N:N,0)),""))</f>
        <v/>
      </c>
      <c r="D156" s="10" t="str">
        <f>IFERROR(INDEX(Validation!D:D,MATCH(Mismatches!A156,Validation!N:N,0)),"")</f>
        <v/>
      </c>
      <c r="E156" s="10" t="str">
        <f>IFERROR(INDEX(Validation!E:E,MATCH(Mismatches!A156,Validation!N:N,0)),"")</f>
        <v/>
      </c>
      <c r="F156" s="10" t="str">
        <f>IFERROR(INDEX(Validation!F:F,MATCH(Mismatches!A156,Validation!N:N,0)),"")</f>
        <v/>
      </c>
      <c r="G156" s="10" t="str">
        <f>IFERROR(INDEX(Validation!G:G,MATCH(Mismatches!A156,Validation!N:N,0)),"")</f>
        <v/>
      </c>
      <c r="H156" s="10" t="str">
        <f>IF(ISBLANK(IFERROR(INDEX(Validation!H:H,MATCH(Mismatches!A156,Validation!N:N,0)),"")),"",IFERROR(INDEX(Validation!H:H,MATCH(Mismatches!A156,Validation!N:N,0)),""))</f>
        <v/>
      </c>
      <c r="I156" s="10" t="str">
        <f>IF(ISBLANK(IFERROR(INDEX(Validation!I:I,MATCH(Mismatches!A156,Validation!N:N,0)),"")),"",IFERROR(INDEX(Validation!I:I,MATCH(Mismatches!A156,Validation!N:N,0)),""))</f>
        <v/>
      </c>
      <c r="J156" s="6" t="str">
        <f>IF(ISBLANK(IFERROR(INDEX(Validation!J:J,MATCH(Mismatches!A156,Validation!N:N,0)),"")),"",IFERROR(INDEX(Validation!J:J,MATCH(Mismatches!A156,Validation!N:N,0)),""))</f>
        <v/>
      </c>
      <c r="K156" s="10" t="str">
        <f>IF(ISBLANK(IFERROR(INDEX(Validation!K:K,MATCH(Mismatches!A156,Validation!N:N,0)),"")),"",IFERROR(INDEX(Validation!K:K,MATCH(Mismatches!A156,Validation!N:N,0)),""))</f>
        <v/>
      </c>
    </row>
    <row r="157" spans="1:11">
      <c r="A157" s="6" t="str">
        <f>IF(A156&lt;Validation!$P$1,A156+1,"")</f>
        <v/>
      </c>
      <c r="B157" s="6" t="str">
        <f>IFERROR(INDEX(Validation!A:A,MATCH(Mismatches!A157,Validation!N:N,0)),"")</f>
        <v/>
      </c>
      <c r="C157" s="6" t="str">
        <f>IF(ISBLANK(IFERROR(INDEX(Validation!C:C,MATCH(Mismatches!A157,Validation!N:N,0)),"")),"",IFERROR(INDEX(Validation!C:C,MATCH(Mismatches!A157,Validation!N:N,0)),""))</f>
        <v/>
      </c>
      <c r="D157" s="10" t="str">
        <f>IFERROR(INDEX(Validation!D:D,MATCH(Mismatches!A157,Validation!N:N,0)),"")</f>
        <v/>
      </c>
      <c r="E157" s="10" t="str">
        <f>IFERROR(INDEX(Validation!E:E,MATCH(Mismatches!A157,Validation!N:N,0)),"")</f>
        <v/>
      </c>
      <c r="F157" s="10" t="str">
        <f>IFERROR(INDEX(Validation!F:F,MATCH(Mismatches!A157,Validation!N:N,0)),"")</f>
        <v/>
      </c>
      <c r="G157" s="10" t="str">
        <f>IFERROR(INDEX(Validation!G:G,MATCH(Mismatches!A157,Validation!N:N,0)),"")</f>
        <v/>
      </c>
      <c r="H157" s="10" t="str">
        <f>IF(ISBLANK(IFERROR(INDEX(Validation!H:H,MATCH(Mismatches!A157,Validation!N:N,0)),"")),"",IFERROR(INDEX(Validation!H:H,MATCH(Mismatches!A157,Validation!N:N,0)),""))</f>
        <v/>
      </c>
      <c r="I157" s="10" t="str">
        <f>IF(ISBLANK(IFERROR(INDEX(Validation!I:I,MATCH(Mismatches!A157,Validation!N:N,0)),"")),"",IFERROR(INDEX(Validation!I:I,MATCH(Mismatches!A157,Validation!N:N,0)),""))</f>
        <v/>
      </c>
      <c r="J157" s="6" t="str">
        <f>IF(ISBLANK(IFERROR(INDEX(Validation!J:J,MATCH(Mismatches!A157,Validation!N:N,0)),"")),"",IFERROR(INDEX(Validation!J:J,MATCH(Mismatches!A157,Validation!N:N,0)),""))</f>
        <v/>
      </c>
      <c r="K157" s="10" t="str">
        <f>IF(ISBLANK(IFERROR(INDEX(Validation!K:K,MATCH(Mismatches!A157,Validation!N:N,0)),"")),"",IFERROR(INDEX(Validation!K:K,MATCH(Mismatches!A157,Validation!N:N,0)),""))</f>
        <v/>
      </c>
    </row>
    <row r="158" spans="1:11">
      <c r="A158" s="6" t="str">
        <f>IF(A157&lt;Validation!$P$1,A157+1,"")</f>
        <v/>
      </c>
      <c r="B158" s="6" t="str">
        <f>IFERROR(INDEX(Validation!A:A,MATCH(Mismatches!A158,Validation!N:N,0)),"")</f>
        <v/>
      </c>
      <c r="C158" s="6" t="str">
        <f>IF(ISBLANK(IFERROR(INDEX(Validation!C:C,MATCH(Mismatches!A158,Validation!N:N,0)),"")),"",IFERROR(INDEX(Validation!C:C,MATCH(Mismatches!A158,Validation!N:N,0)),""))</f>
        <v/>
      </c>
      <c r="D158" s="10" t="str">
        <f>IFERROR(INDEX(Validation!D:D,MATCH(Mismatches!A158,Validation!N:N,0)),"")</f>
        <v/>
      </c>
      <c r="E158" s="10" t="str">
        <f>IFERROR(INDEX(Validation!E:E,MATCH(Mismatches!A158,Validation!N:N,0)),"")</f>
        <v/>
      </c>
      <c r="F158" s="10" t="str">
        <f>IFERROR(INDEX(Validation!F:F,MATCH(Mismatches!A158,Validation!N:N,0)),"")</f>
        <v/>
      </c>
      <c r="G158" s="10" t="str">
        <f>IFERROR(INDEX(Validation!G:G,MATCH(Mismatches!A158,Validation!N:N,0)),"")</f>
        <v/>
      </c>
      <c r="H158" s="10" t="str">
        <f>IF(ISBLANK(IFERROR(INDEX(Validation!H:H,MATCH(Mismatches!A158,Validation!N:N,0)),"")),"",IFERROR(INDEX(Validation!H:H,MATCH(Mismatches!A158,Validation!N:N,0)),""))</f>
        <v/>
      </c>
      <c r="I158" s="10" t="str">
        <f>IF(ISBLANK(IFERROR(INDEX(Validation!I:I,MATCH(Mismatches!A158,Validation!N:N,0)),"")),"",IFERROR(INDEX(Validation!I:I,MATCH(Mismatches!A158,Validation!N:N,0)),""))</f>
        <v/>
      </c>
      <c r="J158" s="6" t="str">
        <f>IF(ISBLANK(IFERROR(INDEX(Validation!J:J,MATCH(Mismatches!A158,Validation!N:N,0)),"")),"",IFERROR(INDEX(Validation!J:J,MATCH(Mismatches!A158,Validation!N:N,0)),""))</f>
        <v/>
      </c>
      <c r="K158" s="10" t="str">
        <f>IF(ISBLANK(IFERROR(INDEX(Validation!K:K,MATCH(Mismatches!A158,Validation!N:N,0)),"")),"",IFERROR(INDEX(Validation!K:K,MATCH(Mismatches!A158,Validation!N:N,0)),""))</f>
        <v/>
      </c>
    </row>
    <row r="159" spans="1:11">
      <c r="A159" s="6" t="str">
        <f>IF(A158&lt;Validation!$P$1,A158+1,"")</f>
        <v/>
      </c>
      <c r="B159" s="6" t="str">
        <f>IFERROR(INDEX(Validation!A:A,MATCH(Mismatches!A159,Validation!N:N,0)),"")</f>
        <v/>
      </c>
      <c r="C159" s="6" t="str">
        <f>IF(ISBLANK(IFERROR(INDEX(Validation!C:C,MATCH(Mismatches!A159,Validation!N:N,0)),"")),"",IFERROR(INDEX(Validation!C:C,MATCH(Mismatches!A159,Validation!N:N,0)),""))</f>
        <v/>
      </c>
      <c r="D159" s="10" t="str">
        <f>IFERROR(INDEX(Validation!D:D,MATCH(Mismatches!A159,Validation!N:N,0)),"")</f>
        <v/>
      </c>
      <c r="E159" s="10" t="str">
        <f>IFERROR(INDEX(Validation!E:E,MATCH(Mismatches!A159,Validation!N:N,0)),"")</f>
        <v/>
      </c>
      <c r="F159" s="10" t="str">
        <f>IFERROR(INDEX(Validation!F:F,MATCH(Mismatches!A159,Validation!N:N,0)),"")</f>
        <v/>
      </c>
      <c r="G159" s="10" t="str">
        <f>IFERROR(INDEX(Validation!G:G,MATCH(Mismatches!A159,Validation!N:N,0)),"")</f>
        <v/>
      </c>
      <c r="H159" s="10" t="str">
        <f>IF(ISBLANK(IFERROR(INDEX(Validation!H:H,MATCH(Mismatches!A159,Validation!N:N,0)),"")),"",IFERROR(INDEX(Validation!H:H,MATCH(Mismatches!A159,Validation!N:N,0)),""))</f>
        <v/>
      </c>
      <c r="I159" s="10" t="str">
        <f>IF(ISBLANK(IFERROR(INDEX(Validation!I:I,MATCH(Mismatches!A159,Validation!N:N,0)),"")),"",IFERROR(INDEX(Validation!I:I,MATCH(Mismatches!A159,Validation!N:N,0)),""))</f>
        <v/>
      </c>
      <c r="J159" s="6" t="str">
        <f>IF(ISBLANK(IFERROR(INDEX(Validation!J:J,MATCH(Mismatches!A159,Validation!N:N,0)),"")),"",IFERROR(INDEX(Validation!J:J,MATCH(Mismatches!A159,Validation!N:N,0)),""))</f>
        <v/>
      </c>
      <c r="K159" s="10" t="str">
        <f>IF(ISBLANK(IFERROR(INDEX(Validation!K:K,MATCH(Mismatches!A159,Validation!N:N,0)),"")),"",IFERROR(INDEX(Validation!K:K,MATCH(Mismatches!A159,Validation!N:N,0)),""))</f>
        <v/>
      </c>
    </row>
    <row r="160" spans="1:11">
      <c r="A160" s="6" t="str">
        <f>IF(A159&lt;Validation!$P$1,A159+1,"")</f>
        <v/>
      </c>
      <c r="B160" s="6" t="str">
        <f>IFERROR(INDEX(Validation!A:A,MATCH(Mismatches!A160,Validation!N:N,0)),"")</f>
        <v/>
      </c>
      <c r="C160" s="6" t="str">
        <f>IF(ISBLANK(IFERROR(INDEX(Validation!C:C,MATCH(Mismatches!A160,Validation!N:N,0)),"")),"",IFERROR(INDEX(Validation!C:C,MATCH(Mismatches!A160,Validation!N:N,0)),""))</f>
        <v/>
      </c>
      <c r="D160" s="10" t="str">
        <f>IFERROR(INDEX(Validation!D:D,MATCH(Mismatches!A160,Validation!N:N,0)),"")</f>
        <v/>
      </c>
      <c r="E160" s="10" t="str">
        <f>IFERROR(INDEX(Validation!E:E,MATCH(Mismatches!A160,Validation!N:N,0)),"")</f>
        <v/>
      </c>
      <c r="F160" s="10" t="str">
        <f>IFERROR(INDEX(Validation!F:F,MATCH(Mismatches!A160,Validation!N:N,0)),"")</f>
        <v/>
      </c>
      <c r="G160" s="10" t="str">
        <f>IFERROR(INDEX(Validation!G:G,MATCH(Mismatches!A160,Validation!N:N,0)),"")</f>
        <v/>
      </c>
      <c r="H160" s="10" t="str">
        <f>IF(ISBLANK(IFERROR(INDEX(Validation!H:H,MATCH(Mismatches!A160,Validation!N:N,0)),"")),"",IFERROR(INDEX(Validation!H:H,MATCH(Mismatches!A160,Validation!N:N,0)),""))</f>
        <v/>
      </c>
      <c r="I160" s="10" t="str">
        <f>IF(ISBLANK(IFERROR(INDEX(Validation!I:I,MATCH(Mismatches!A160,Validation!N:N,0)),"")),"",IFERROR(INDEX(Validation!I:I,MATCH(Mismatches!A160,Validation!N:N,0)),""))</f>
        <v/>
      </c>
      <c r="J160" s="6" t="str">
        <f>IF(ISBLANK(IFERROR(INDEX(Validation!J:J,MATCH(Mismatches!A160,Validation!N:N,0)),"")),"",IFERROR(INDEX(Validation!J:J,MATCH(Mismatches!A160,Validation!N:N,0)),""))</f>
        <v/>
      </c>
      <c r="K160" s="10" t="str">
        <f>IF(ISBLANK(IFERROR(INDEX(Validation!K:K,MATCH(Mismatches!A160,Validation!N:N,0)),"")),"",IFERROR(INDEX(Validation!K:K,MATCH(Mismatches!A160,Validation!N:N,0)),""))</f>
        <v/>
      </c>
    </row>
    <row r="161" spans="1:11">
      <c r="A161" s="6" t="str">
        <f>IF(A160&lt;Validation!$P$1,A160+1,"")</f>
        <v/>
      </c>
      <c r="B161" s="6" t="str">
        <f>IFERROR(INDEX(Validation!A:A,MATCH(Mismatches!A161,Validation!N:N,0)),"")</f>
        <v/>
      </c>
      <c r="C161" s="6" t="str">
        <f>IF(ISBLANK(IFERROR(INDEX(Validation!C:C,MATCH(Mismatches!A161,Validation!N:N,0)),"")),"",IFERROR(INDEX(Validation!C:C,MATCH(Mismatches!A161,Validation!N:N,0)),""))</f>
        <v/>
      </c>
      <c r="D161" s="10" t="str">
        <f>IFERROR(INDEX(Validation!D:D,MATCH(Mismatches!A161,Validation!N:N,0)),"")</f>
        <v/>
      </c>
      <c r="E161" s="10" t="str">
        <f>IFERROR(INDEX(Validation!E:E,MATCH(Mismatches!A161,Validation!N:N,0)),"")</f>
        <v/>
      </c>
      <c r="F161" s="10" t="str">
        <f>IFERROR(INDEX(Validation!F:F,MATCH(Mismatches!A161,Validation!N:N,0)),"")</f>
        <v/>
      </c>
      <c r="G161" s="10" t="str">
        <f>IFERROR(INDEX(Validation!G:G,MATCH(Mismatches!A161,Validation!N:N,0)),"")</f>
        <v/>
      </c>
      <c r="H161" s="10" t="str">
        <f>IF(ISBLANK(IFERROR(INDEX(Validation!H:H,MATCH(Mismatches!A161,Validation!N:N,0)),"")),"",IFERROR(INDEX(Validation!H:H,MATCH(Mismatches!A161,Validation!N:N,0)),""))</f>
        <v/>
      </c>
      <c r="I161" s="10" t="str">
        <f>IF(ISBLANK(IFERROR(INDEX(Validation!I:I,MATCH(Mismatches!A161,Validation!N:N,0)),"")),"",IFERROR(INDEX(Validation!I:I,MATCH(Mismatches!A161,Validation!N:N,0)),""))</f>
        <v/>
      </c>
      <c r="J161" s="6" t="str">
        <f>IF(ISBLANK(IFERROR(INDEX(Validation!J:J,MATCH(Mismatches!A161,Validation!N:N,0)),"")),"",IFERROR(INDEX(Validation!J:J,MATCH(Mismatches!A161,Validation!N:N,0)),""))</f>
        <v/>
      </c>
      <c r="K161" s="10" t="str">
        <f>IF(ISBLANK(IFERROR(INDEX(Validation!K:K,MATCH(Mismatches!A161,Validation!N:N,0)),"")),"",IFERROR(INDEX(Validation!K:K,MATCH(Mismatches!A161,Validation!N:N,0)),""))</f>
        <v/>
      </c>
    </row>
    <row r="162" spans="1:11">
      <c r="A162" s="6" t="str">
        <f>IF(A161&lt;Validation!$P$1,A161+1,"")</f>
        <v/>
      </c>
      <c r="B162" s="6" t="str">
        <f>IFERROR(INDEX(Validation!A:A,MATCH(Mismatches!A162,Validation!N:N,0)),"")</f>
        <v/>
      </c>
      <c r="C162" s="6" t="str">
        <f>IF(ISBLANK(IFERROR(INDEX(Validation!C:C,MATCH(Mismatches!A162,Validation!N:N,0)),"")),"",IFERROR(INDEX(Validation!C:C,MATCH(Mismatches!A162,Validation!N:N,0)),""))</f>
        <v/>
      </c>
      <c r="D162" s="10" t="str">
        <f>IFERROR(INDEX(Validation!D:D,MATCH(Mismatches!A162,Validation!N:N,0)),"")</f>
        <v/>
      </c>
      <c r="E162" s="10" t="str">
        <f>IFERROR(INDEX(Validation!E:E,MATCH(Mismatches!A162,Validation!N:N,0)),"")</f>
        <v/>
      </c>
      <c r="F162" s="10" t="str">
        <f>IFERROR(INDEX(Validation!F:F,MATCH(Mismatches!A162,Validation!N:N,0)),"")</f>
        <v/>
      </c>
      <c r="G162" s="10" t="str">
        <f>IFERROR(INDEX(Validation!G:G,MATCH(Mismatches!A162,Validation!N:N,0)),"")</f>
        <v/>
      </c>
      <c r="H162" s="10" t="str">
        <f>IF(ISBLANK(IFERROR(INDEX(Validation!H:H,MATCH(Mismatches!A162,Validation!N:N,0)),"")),"",IFERROR(INDEX(Validation!H:H,MATCH(Mismatches!A162,Validation!N:N,0)),""))</f>
        <v/>
      </c>
      <c r="I162" s="10" t="str">
        <f>IF(ISBLANK(IFERROR(INDEX(Validation!I:I,MATCH(Mismatches!A162,Validation!N:N,0)),"")),"",IFERROR(INDEX(Validation!I:I,MATCH(Mismatches!A162,Validation!N:N,0)),""))</f>
        <v/>
      </c>
      <c r="J162" s="6" t="str">
        <f>IF(ISBLANK(IFERROR(INDEX(Validation!J:J,MATCH(Mismatches!A162,Validation!N:N,0)),"")),"",IFERROR(INDEX(Validation!J:J,MATCH(Mismatches!A162,Validation!N:N,0)),""))</f>
        <v/>
      </c>
      <c r="K162" s="10" t="str">
        <f>IF(ISBLANK(IFERROR(INDEX(Validation!K:K,MATCH(Mismatches!A162,Validation!N:N,0)),"")),"",IFERROR(INDEX(Validation!K:K,MATCH(Mismatches!A162,Validation!N:N,0)),""))</f>
        <v/>
      </c>
    </row>
    <row r="163" spans="1:11">
      <c r="A163" s="6" t="str">
        <f>IF(A162&lt;Validation!$P$1,A162+1,"")</f>
        <v/>
      </c>
      <c r="B163" s="6" t="str">
        <f>IFERROR(INDEX(Validation!A:A,MATCH(Mismatches!A163,Validation!N:N,0)),"")</f>
        <v/>
      </c>
      <c r="C163" s="6" t="str">
        <f>IF(ISBLANK(IFERROR(INDEX(Validation!C:C,MATCH(Mismatches!A163,Validation!N:N,0)),"")),"",IFERROR(INDEX(Validation!C:C,MATCH(Mismatches!A163,Validation!N:N,0)),""))</f>
        <v/>
      </c>
      <c r="D163" s="10" t="str">
        <f>IFERROR(INDEX(Validation!D:D,MATCH(Mismatches!A163,Validation!N:N,0)),"")</f>
        <v/>
      </c>
      <c r="E163" s="10" t="str">
        <f>IFERROR(INDEX(Validation!E:E,MATCH(Mismatches!A163,Validation!N:N,0)),"")</f>
        <v/>
      </c>
      <c r="F163" s="10" t="str">
        <f>IFERROR(INDEX(Validation!F:F,MATCH(Mismatches!A163,Validation!N:N,0)),"")</f>
        <v/>
      </c>
      <c r="G163" s="10" t="str">
        <f>IFERROR(INDEX(Validation!G:G,MATCH(Mismatches!A163,Validation!N:N,0)),"")</f>
        <v/>
      </c>
      <c r="H163" s="10" t="str">
        <f>IF(ISBLANK(IFERROR(INDEX(Validation!H:H,MATCH(Mismatches!A163,Validation!N:N,0)),"")),"",IFERROR(INDEX(Validation!H:H,MATCH(Mismatches!A163,Validation!N:N,0)),""))</f>
        <v/>
      </c>
      <c r="I163" s="10" t="str">
        <f>IF(ISBLANK(IFERROR(INDEX(Validation!I:I,MATCH(Mismatches!A163,Validation!N:N,0)),"")),"",IFERROR(INDEX(Validation!I:I,MATCH(Mismatches!A163,Validation!N:N,0)),""))</f>
        <v/>
      </c>
      <c r="J163" s="6" t="str">
        <f>IF(ISBLANK(IFERROR(INDEX(Validation!J:J,MATCH(Mismatches!A163,Validation!N:N,0)),"")),"",IFERROR(INDEX(Validation!J:J,MATCH(Mismatches!A163,Validation!N:N,0)),""))</f>
        <v/>
      </c>
      <c r="K163" s="10" t="str">
        <f>IF(ISBLANK(IFERROR(INDEX(Validation!K:K,MATCH(Mismatches!A163,Validation!N:N,0)),"")),"",IFERROR(INDEX(Validation!K:K,MATCH(Mismatches!A163,Validation!N:N,0)),""))</f>
        <v/>
      </c>
    </row>
    <row r="164" spans="1:11">
      <c r="A164" s="6" t="str">
        <f>IF(A163&lt;Validation!$P$1,A163+1,"")</f>
        <v/>
      </c>
      <c r="B164" s="6" t="str">
        <f>IFERROR(INDEX(Validation!A:A,MATCH(Mismatches!A164,Validation!N:N,0)),"")</f>
        <v/>
      </c>
      <c r="C164" s="6" t="str">
        <f>IF(ISBLANK(IFERROR(INDEX(Validation!C:C,MATCH(Mismatches!A164,Validation!N:N,0)),"")),"",IFERROR(INDEX(Validation!C:C,MATCH(Mismatches!A164,Validation!N:N,0)),""))</f>
        <v/>
      </c>
      <c r="D164" s="10" t="str">
        <f>IFERROR(INDEX(Validation!D:D,MATCH(Mismatches!A164,Validation!N:N,0)),"")</f>
        <v/>
      </c>
      <c r="E164" s="10" t="str">
        <f>IFERROR(INDEX(Validation!E:E,MATCH(Mismatches!A164,Validation!N:N,0)),"")</f>
        <v/>
      </c>
      <c r="F164" s="10" t="str">
        <f>IFERROR(INDEX(Validation!F:F,MATCH(Mismatches!A164,Validation!N:N,0)),"")</f>
        <v/>
      </c>
      <c r="G164" s="10" t="str">
        <f>IFERROR(INDEX(Validation!G:G,MATCH(Mismatches!A164,Validation!N:N,0)),"")</f>
        <v/>
      </c>
      <c r="H164" s="10" t="str">
        <f>IF(ISBLANK(IFERROR(INDEX(Validation!H:H,MATCH(Mismatches!A164,Validation!N:N,0)),"")),"",IFERROR(INDEX(Validation!H:H,MATCH(Mismatches!A164,Validation!N:N,0)),""))</f>
        <v/>
      </c>
      <c r="I164" s="10" t="str">
        <f>IF(ISBLANK(IFERROR(INDEX(Validation!I:I,MATCH(Mismatches!A164,Validation!N:N,0)),"")),"",IFERROR(INDEX(Validation!I:I,MATCH(Mismatches!A164,Validation!N:N,0)),""))</f>
        <v/>
      </c>
      <c r="J164" s="6" t="str">
        <f>IF(ISBLANK(IFERROR(INDEX(Validation!J:J,MATCH(Mismatches!A164,Validation!N:N,0)),"")),"",IFERROR(INDEX(Validation!J:J,MATCH(Mismatches!A164,Validation!N:N,0)),""))</f>
        <v/>
      </c>
      <c r="K164" s="10" t="str">
        <f>IF(ISBLANK(IFERROR(INDEX(Validation!K:K,MATCH(Mismatches!A164,Validation!N:N,0)),"")),"",IFERROR(INDEX(Validation!K:K,MATCH(Mismatches!A164,Validation!N:N,0)),""))</f>
        <v/>
      </c>
    </row>
    <row r="165" spans="1:11">
      <c r="A165" s="6" t="str">
        <f>IF(A164&lt;Validation!$P$1,A164+1,"")</f>
        <v/>
      </c>
      <c r="B165" s="6" t="str">
        <f>IFERROR(INDEX(Validation!A:A,MATCH(Mismatches!A165,Validation!N:N,0)),"")</f>
        <v/>
      </c>
      <c r="C165" s="6" t="str">
        <f>IF(ISBLANK(IFERROR(INDEX(Validation!C:C,MATCH(Mismatches!A165,Validation!N:N,0)),"")),"",IFERROR(INDEX(Validation!C:C,MATCH(Mismatches!A165,Validation!N:N,0)),""))</f>
        <v/>
      </c>
      <c r="D165" s="10" t="str">
        <f>IFERROR(INDEX(Validation!D:D,MATCH(Mismatches!A165,Validation!N:N,0)),"")</f>
        <v/>
      </c>
      <c r="E165" s="10" t="str">
        <f>IFERROR(INDEX(Validation!E:E,MATCH(Mismatches!A165,Validation!N:N,0)),"")</f>
        <v/>
      </c>
      <c r="F165" s="10" t="str">
        <f>IFERROR(INDEX(Validation!F:F,MATCH(Mismatches!A165,Validation!N:N,0)),"")</f>
        <v/>
      </c>
      <c r="G165" s="10" t="str">
        <f>IFERROR(INDEX(Validation!G:G,MATCH(Mismatches!A165,Validation!N:N,0)),"")</f>
        <v/>
      </c>
      <c r="H165" s="10" t="str">
        <f>IF(ISBLANK(IFERROR(INDEX(Validation!H:H,MATCH(Mismatches!A165,Validation!N:N,0)),"")),"",IFERROR(INDEX(Validation!H:H,MATCH(Mismatches!A165,Validation!N:N,0)),""))</f>
        <v/>
      </c>
      <c r="I165" s="10" t="str">
        <f>IF(ISBLANK(IFERROR(INDEX(Validation!I:I,MATCH(Mismatches!A165,Validation!N:N,0)),"")),"",IFERROR(INDEX(Validation!I:I,MATCH(Mismatches!A165,Validation!N:N,0)),""))</f>
        <v/>
      </c>
      <c r="J165" s="6" t="str">
        <f>IF(ISBLANK(IFERROR(INDEX(Validation!J:J,MATCH(Mismatches!A165,Validation!N:N,0)),"")),"",IFERROR(INDEX(Validation!J:J,MATCH(Mismatches!A165,Validation!N:N,0)),""))</f>
        <v/>
      </c>
      <c r="K165" s="10" t="str">
        <f>IF(ISBLANK(IFERROR(INDEX(Validation!K:K,MATCH(Mismatches!A165,Validation!N:N,0)),"")),"",IFERROR(INDEX(Validation!K:K,MATCH(Mismatches!A165,Validation!N:N,0)),""))</f>
        <v/>
      </c>
    </row>
    <row r="166" spans="1:11">
      <c r="A166" s="6" t="str">
        <f>IF(A165&lt;Validation!$P$1,A165+1,"")</f>
        <v/>
      </c>
      <c r="B166" s="6" t="str">
        <f>IFERROR(INDEX(Validation!A:A,MATCH(Mismatches!A166,Validation!N:N,0)),"")</f>
        <v/>
      </c>
      <c r="C166" s="6" t="str">
        <f>IF(ISBLANK(IFERROR(INDEX(Validation!C:C,MATCH(Mismatches!A166,Validation!N:N,0)),"")),"",IFERROR(INDEX(Validation!C:C,MATCH(Mismatches!A166,Validation!N:N,0)),""))</f>
        <v/>
      </c>
      <c r="D166" s="10" t="str">
        <f>IFERROR(INDEX(Validation!D:D,MATCH(Mismatches!A166,Validation!N:N,0)),"")</f>
        <v/>
      </c>
      <c r="E166" s="10" t="str">
        <f>IFERROR(INDEX(Validation!E:E,MATCH(Mismatches!A166,Validation!N:N,0)),"")</f>
        <v/>
      </c>
      <c r="F166" s="10" t="str">
        <f>IFERROR(INDEX(Validation!F:F,MATCH(Mismatches!A166,Validation!N:N,0)),"")</f>
        <v/>
      </c>
      <c r="G166" s="10" t="str">
        <f>IFERROR(INDEX(Validation!G:G,MATCH(Mismatches!A166,Validation!N:N,0)),"")</f>
        <v/>
      </c>
      <c r="H166" s="10" t="str">
        <f>IF(ISBLANK(IFERROR(INDEX(Validation!H:H,MATCH(Mismatches!A166,Validation!N:N,0)),"")),"",IFERROR(INDEX(Validation!H:H,MATCH(Mismatches!A166,Validation!N:N,0)),""))</f>
        <v/>
      </c>
      <c r="I166" s="10" t="str">
        <f>IF(ISBLANK(IFERROR(INDEX(Validation!I:I,MATCH(Mismatches!A166,Validation!N:N,0)),"")),"",IFERROR(INDEX(Validation!I:I,MATCH(Mismatches!A166,Validation!N:N,0)),""))</f>
        <v/>
      </c>
      <c r="J166" s="6" t="str">
        <f>IF(ISBLANK(IFERROR(INDEX(Validation!J:J,MATCH(Mismatches!A166,Validation!N:N,0)),"")),"",IFERROR(INDEX(Validation!J:J,MATCH(Mismatches!A166,Validation!N:N,0)),""))</f>
        <v/>
      </c>
      <c r="K166" s="10" t="str">
        <f>IF(ISBLANK(IFERROR(INDEX(Validation!K:K,MATCH(Mismatches!A166,Validation!N:N,0)),"")),"",IFERROR(INDEX(Validation!K:K,MATCH(Mismatches!A166,Validation!N:N,0)),""))</f>
        <v/>
      </c>
    </row>
    <row r="167" spans="1:11">
      <c r="A167" s="6" t="str">
        <f>IF(A166&lt;Validation!$P$1,A166+1,"")</f>
        <v/>
      </c>
      <c r="B167" s="6" t="str">
        <f>IFERROR(INDEX(Validation!A:A,MATCH(Mismatches!A167,Validation!N:N,0)),"")</f>
        <v/>
      </c>
      <c r="C167" s="6" t="str">
        <f>IF(ISBLANK(IFERROR(INDEX(Validation!C:C,MATCH(Mismatches!A167,Validation!N:N,0)),"")),"",IFERROR(INDEX(Validation!C:C,MATCH(Mismatches!A167,Validation!N:N,0)),""))</f>
        <v/>
      </c>
      <c r="D167" s="10" t="str">
        <f>IFERROR(INDEX(Validation!D:D,MATCH(Mismatches!A167,Validation!N:N,0)),"")</f>
        <v/>
      </c>
      <c r="E167" s="10" t="str">
        <f>IFERROR(INDEX(Validation!E:E,MATCH(Mismatches!A167,Validation!N:N,0)),"")</f>
        <v/>
      </c>
      <c r="F167" s="10" t="str">
        <f>IFERROR(INDEX(Validation!F:F,MATCH(Mismatches!A167,Validation!N:N,0)),"")</f>
        <v/>
      </c>
      <c r="G167" s="10" t="str">
        <f>IFERROR(INDEX(Validation!G:G,MATCH(Mismatches!A167,Validation!N:N,0)),"")</f>
        <v/>
      </c>
      <c r="H167" s="10" t="str">
        <f>IF(ISBLANK(IFERROR(INDEX(Validation!H:H,MATCH(Mismatches!A167,Validation!N:N,0)),"")),"",IFERROR(INDEX(Validation!H:H,MATCH(Mismatches!A167,Validation!N:N,0)),""))</f>
        <v/>
      </c>
      <c r="I167" s="10" t="str">
        <f>IF(ISBLANK(IFERROR(INDEX(Validation!I:I,MATCH(Mismatches!A167,Validation!N:N,0)),"")),"",IFERROR(INDEX(Validation!I:I,MATCH(Mismatches!A167,Validation!N:N,0)),""))</f>
        <v/>
      </c>
      <c r="J167" s="6" t="str">
        <f>IF(ISBLANK(IFERROR(INDEX(Validation!J:J,MATCH(Mismatches!A167,Validation!N:N,0)),"")),"",IFERROR(INDEX(Validation!J:J,MATCH(Mismatches!A167,Validation!N:N,0)),""))</f>
        <v/>
      </c>
      <c r="K167" s="10" t="str">
        <f>IF(ISBLANK(IFERROR(INDEX(Validation!K:K,MATCH(Mismatches!A167,Validation!N:N,0)),"")),"",IFERROR(INDEX(Validation!K:K,MATCH(Mismatches!A167,Validation!N:N,0)),""))</f>
        <v/>
      </c>
    </row>
    <row r="168" spans="1:11">
      <c r="A168" s="6" t="str">
        <f>IF(A167&lt;Validation!$P$1,A167+1,"")</f>
        <v/>
      </c>
      <c r="B168" s="6" t="str">
        <f>IFERROR(INDEX(Validation!A:A,MATCH(Mismatches!A168,Validation!N:N,0)),"")</f>
        <v/>
      </c>
      <c r="C168" s="6" t="str">
        <f>IF(ISBLANK(IFERROR(INDEX(Validation!C:C,MATCH(Mismatches!A168,Validation!N:N,0)),"")),"",IFERROR(INDEX(Validation!C:C,MATCH(Mismatches!A168,Validation!N:N,0)),""))</f>
        <v/>
      </c>
      <c r="D168" s="10" t="str">
        <f>IFERROR(INDEX(Validation!D:D,MATCH(Mismatches!A168,Validation!N:N,0)),"")</f>
        <v/>
      </c>
      <c r="E168" s="10" t="str">
        <f>IFERROR(INDEX(Validation!E:E,MATCH(Mismatches!A168,Validation!N:N,0)),"")</f>
        <v/>
      </c>
      <c r="F168" s="10" t="str">
        <f>IFERROR(INDEX(Validation!F:F,MATCH(Mismatches!A168,Validation!N:N,0)),"")</f>
        <v/>
      </c>
      <c r="G168" s="10" t="str">
        <f>IFERROR(INDEX(Validation!G:G,MATCH(Mismatches!A168,Validation!N:N,0)),"")</f>
        <v/>
      </c>
      <c r="H168" s="10" t="str">
        <f>IF(ISBLANK(IFERROR(INDEX(Validation!H:H,MATCH(Mismatches!A168,Validation!N:N,0)),"")),"",IFERROR(INDEX(Validation!H:H,MATCH(Mismatches!A168,Validation!N:N,0)),""))</f>
        <v/>
      </c>
      <c r="I168" s="10" t="str">
        <f>IF(ISBLANK(IFERROR(INDEX(Validation!I:I,MATCH(Mismatches!A168,Validation!N:N,0)),"")),"",IFERROR(INDEX(Validation!I:I,MATCH(Mismatches!A168,Validation!N:N,0)),""))</f>
        <v/>
      </c>
      <c r="J168" s="6" t="str">
        <f>IF(ISBLANK(IFERROR(INDEX(Validation!J:J,MATCH(Mismatches!A168,Validation!N:N,0)),"")),"",IFERROR(INDEX(Validation!J:J,MATCH(Mismatches!A168,Validation!N:N,0)),""))</f>
        <v/>
      </c>
      <c r="K168" s="10" t="str">
        <f>IF(ISBLANK(IFERROR(INDEX(Validation!K:K,MATCH(Mismatches!A168,Validation!N:N,0)),"")),"",IFERROR(INDEX(Validation!K:K,MATCH(Mismatches!A168,Validation!N:N,0)),""))</f>
        <v/>
      </c>
    </row>
    <row r="169" spans="1:11">
      <c r="A169" s="6" t="str">
        <f>IF(A168&lt;Validation!$P$1,A168+1,"")</f>
        <v/>
      </c>
      <c r="B169" s="6" t="str">
        <f>IFERROR(INDEX(Validation!A:A,MATCH(Mismatches!A169,Validation!N:N,0)),"")</f>
        <v/>
      </c>
      <c r="C169" s="6" t="str">
        <f>IF(ISBLANK(IFERROR(INDEX(Validation!C:C,MATCH(Mismatches!A169,Validation!N:N,0)),"")),"",IFERROR(INDEX(Validation!C:C,MATCH(Mismatches!A169,Validation!N:N,0)),""))</f>
        <v/>
      </c>
      <c r="D169" s="10" t="str">
        <f>IFERROR(INDEX(Validation!D:D,MATCH(Mismatches!A169,Validation!N:N,0)),"")</f>
        <v/>
      </c>
      <c r="E169" s="10" t="str">
        <f>IFERROR(INDEX(Validation!E:E,MATCH(Mismatches!A169,Validation!N:N,0)),"")</f>
        <v/>
      </c>
      <c r="F169" s="10" t="str">
        <f>IFERROR(INDEX(Validation!F:F,MATCH(Mismatches!A169,Validation!N:N,0)),"")</f>
        <v/>
      </c>
      <c r="G169" s="10" t="str">
        <f>IFERROR(INDEX(Validation!G:G,MATCH(Mismatches!A169,Validation!N:N,0)),"")</f>
        <v/>
      </c>
      <c r="H169" s="10" t="str">
        <f>IF(ISBLANK(IFERROR(INDEX(Validation!H:H,MATCH(Mismatches!A169,Validation!N:N,0)),"")),"",IFERROR(INDEX(Validation!H:H,MATCH(Mismatches!A169,Validation!N:N,0)),""))</f>
        <v/>
      </c>
      <c r="I169" s="10" t="str">
        <f>IF(ISBLANK(IFERROR(INDEX(Validation!I:I,MATCH(Mismatches!A169,Validation!N:N,0)),"")),"",IFERROR(INDEX(Validation!I:I,MATCH(Mismatches!A169,Validation!N:N,0)),""))</f>
        <v/>
      </c>
      <c r="J169" s="6" t="str">
        <f>IF(ISBLANK(IFERROR(INDEX(Validation!J:J,MATCH(Mismatches!A169,Validation!N:N,0)),"")),"",IFERROR(INDEX(Validation!J:J,MATCH(Mismatches!A169,Validation!N:N,0)),""))</f>
        <v/>
      </c>
      <c r="K169" s="10" t="str">
        <f>IF(ISBLANK(IFERROR(INDEX(Validation!K:K,MATCH(Mismatches!A169,Validation!N:N,0)),"")),"",IFERROR(INDEX(Validation!K:K,MATCH(Mismatches!A169,Validation!N:N,0)),""))</f>
        <v/>
      </c>
    </row>
    <row r="170" spans="1:11">
      <c r="A170" s="6" t="str">
        <f>IF(A169&lt;Validation!$P$1,A169+1,"")</f>
        <v/>
      </c>
      <c r="B170" s="6" t="str">
        <f>IFERROR(INDEX(Validation!A:A,MATCH(Mismatches!A170,Validation!N:N,0)),"")</f>
        <v/>
      </c>
      <c r="C170" s="6" t="str">
        <f>IF(ISBLANK(IFERROR(INDEX(Validation!C:C,MATCH(Mismatches!A170,Validation!N:N,0)),"")),"",IFERROR(INDEX(Validation!C:C,MATCH(Mismatches!A170,Validation!N:N,0)),""))</f>
        <v/>
      </c>
      <c r="D170" s="10" t="str">
        <f>IFERROR(INDEX(Validation!D:D,MATCH(Mismatches!A170,Validation!N:N,0)),"")</f>
        <v/>
      </c>
      <c r="E170" s="10" t="str">
        <f>IFERROR(INDEX(Validation!E:E,MATCH(Mismatches!A170,Validation!N:N,0)),"")</f>
        <v/>
      </c>
      <c r="F170" s="10" t="str">
        <f>IFERROR(INDEX(Validation!F:F,MATCH(Mismatches!A170,Validation!N:N,0)),"")</f>
        <v/>
      </c>
      <c r="G170" s="10" t="str">
        <f>IFERROR(INDEX(Validation!G:G,MATCH(Mismatches!A170,Validation!N:N,0)),"")</f>
        <v/>
      </c>
      <c r="H170" s="10" t="str">
        <f>IF(ISBLANK(IFERROR(INDEX(Validation!H:H,MATCH(Mismatches!A170,Validation!N:N,0)),"")),"",IFERROR(INDEX(Validation!H:H,MATCH(Mismatches!A170,Validation!N:N,0)),""))</f>
        <v/>
      </c>
      <c r="I170" s="10" t="str">
        <f>IF(ISBLANK(IFERROR(INDEX(Validation!I:I,MATCH(Mismatches!A170,Validation!N:N,0)),"")),"",IFERROR(INDEX(Validation!I:I,MATCH(Mismatches!A170,Validation!N:N,0)),""))</f>
        <v/>
      </c>
      <c r="J170" s="6" t="str">
        <f>IF(ISBLANK(IFERROR(INDEX(Validation!J:J,MATCH(Mismatches!A170,Validation!N:N,0)),"")),"",IFERROR(INDEX(Validation!J:J,MATCH(Mismatches!A170,Validation!N:N,0)),""))</f>
        <v/>
      </c>
      <c r="K170" s="10" t="str">
        <f>IF(ISBLANK(IFERROR(INDEX(Validation!K:K,MATCH(Mismatches!A170,Validation!N:N,0)),"")),"",IFERROR(INDEX(Validation!K:K,MATCH(Mismatches!A170,Validation!N:N,0)),""))</f>
        <v/>
      </c>
    </row>
    <row r="171" spans="1:11">
      <c r="A171" s="6" t="str">
        <f>IF(A170&lt;Validation!$P$1,A170+1,"")</f>
        <v/>
      </c>
      <c r="B171" s="6" t="str">
        <f>IFERROR(INDEX(Validation!A:A,MATCH(Mismatches!A171,Validation!N:N,0)),"")</f>
        <v/>
      </c>
      <c r="C171" s="6" t="str">
        <f>IF(ISBLANK(IFERROR(INDEX(Validation!C:C,MATCH(Mismatches!A171,Validation!N:N,0)),"")),"",IFERROR(INDEX(Validation!C:C,MATCH(Mismatches!A171,Validation!N:N,0)),""))</f>
        <v/>
      </c>
      <c r="D171" s="10" t="str">
        <f>IFERROR(INDEX(Validation!D:D,MATCH(Mismatches!A171,Validation!N:N,0)),"")</f>
        <v/>
      </c>
      <c r="E171" s="10" t="str">
        <f>IFERROR(INDEX(Validation!E:E,MATCH(Mismatches!A171,Validation!N:N,0)),"")</f>
        <v/>
      </c>
      <c r="F171" s="10" t="str">
        <f>IFERROR(INDEX(Validation!F:F,MATCH(Mismatches!A171,Validation!N:N,0)),"")</f>
        <v/>
      </c>
      <c r="G171" s="10" t="str">
        <f>IFERROR(INDEX(Validation!G:G,MATCH(Mismatches!A171,Validation!N:N,0)),"")</f>
        <v/>
      </c>
      <c r="H171" s="10" t="str">
        <f>IF(ISBLANK(IFERROR(INDEX(Validation!H:H,MATCH(Mismatches!A171,Validation!N:N,0)),"")),"",IFERROR(INDEX(Validation!H:H,MATCH(Mismatches!A171,Validation!N:N,0)),""))</f>
        <v/>
      </c>
      <c r="I171" s="10" t="str">
        <f>IF(ISBLANK(IFERROR(INDEX(Validation!I:I,MATCH(Mismatches!A171,Validation!N:N,0)),"")),"",IFERROR(INDEX(Validation!I:I,MATCH(Mismatches!A171,Validation!N:N,0)),""))</f>
        <v/>
      </c>
      <c r="J171" s="6" t="str">
        <f>IF(ISBLANK(IFERROR(INDEX(Validation!J:J,MATCH(Mismatches!A171,Validation!N:N,0)),"")),"",IFERROR(INDEX(Validation!J:J,MATCH(Mismatches!A171,Validation!N:N,0)),""))</f>
        <v/>
      </c>
      <c r="K171" s="10" t="str">
        <f>IF(ISBLANK(IFERROR(INDEX(Validation!K:K,MATCH(Mismatches!A171,Validation!N:N,0)),"")),"",IFERROR(INDEX(Validation!K:K,MATCH(Mismatches!A171,Validation!N:N,0)),""))</f>
        <v/>
      </c>
    </row>
    <row r="172" spans="1:11">
      <c r="A172" s="6" t="str">
        <f>IF(A171&lt;Validation!$P$1,A171+1,"")</f>
        <v/>
      </c>
      <c r="B172" s="6" t="str">
        <f>IFERROR(INDEX(Validation!A:A,MATCH(Mismatches!A172,Validation!N:N,0)),"")</f>
        <v/>
      </c>
      <c r="C172" s="6" t="str">
        <f>IF(ISBLANK(IFERROR(INDEX(Validation!C:C,MATCH(Mismatches!A172,Validation!N:N,0)),"")),"",IFERROR(INDEX(Validation!C:C,MATCH(Mismatches!A172,Validation!N:N,0)),""))</f>
        <v/>
      </c>
      <c r="D172" s="10" t="str">
        <f>IFERROR(INDEX(Validation!D:D,MATCH(Mismatches!A172,Validation!N:N,0)),"")</f>
        <v/>
      </c>
      <c r="E172" s="10" t="str">
        <f>IFERROR(INDEX(Validation!E:E,MATCH(Mismatches!A172,Validation!N:N,0)),"")</f>
        <v/>
      </c>
      <c r="F172" s="10" t="str">
        <f>IFERROR(INDEX(Validation!F:F,MATCH(Mismatches!A172,Validation!N:N,0)),"")</f>
        <v/>
      </c>
      <c r="G172" s="10" t="str">
        <f>IFERROR(INDEX(Validation!G:G,MATCH(Mismatches!A172,Validation!N:N,0)),"")</f>
        <v/>
      </c>
      <c r="H172" s="10" t="str">
        <f>IF(ISBLANK(IFERROR(INDEX(Validation!H:H,MATCH(Mismatches!A172,Validation!N:N,0)),"")),"",IFERROR(INDEX(Validation!H:H,MATCH(Mismatches!A172,Validation!N:N,0)),""))</f>
        <v/>
      </c>
      <c r="I172" s="10" t="str">
        <f>IF(ISBLANK(IFERROR(INDEX(Validation!I:I,MATCH(Mismatches!A172,Validation!N:N,0)),"")),"",IFERROR(INDEX(Validation!I:I,MATCH(Mismatches!A172,Validation!N:N,0)),""))</f>
        <v/>
      </c>
      <c r="J172" s="6" t="str">
        <f>IF(ISBLANK(IFERROR(INDEX(Validation!J:J,MATCH(Mismatches!A172,Validation!N:N,0)),"")),"",IFERROR(INDEX(Validation!J:J,MATCH(Mismatches!A172,Validation!N:N,0)),""))</f>
        <v/>
      </c>
      <c r="K172" s="10" t="str">
        <f>IF(ISBLANK(IFERROR(INDEX(Validation!K:K,MATCH(Mismatches!A172,Validation!N:N,0)),"")),"",IFERROR(INDEX(Validation!K:K,MATCH(Mismatches!A172,Validation!N:N,0)),""))</f>
        <v/>
      </c>
    </row>
    <row r="173" spans="1:11">
      <c r="A173" s="6" t="str">
        <f>IF(A172&lt;Validation!$P$1,A172+1,"")</f>
        <v/>
      </c>
      <c r="B173" s="6" t="str">
        <f>IFERROR(INDEX(Validation!A:A,MATCH(Mismatches!A173,Validation!N:N,0)),"")</f>
        <v/>
      </c>
      <c r="C173" s="6" t="str">
        <f>IF(ISBLANK(IFERROR(INDEX(Validation!C:C,MATCH(Mismatches!A173,Validation!N:N,0)),"")),"",IFERROR(INDEX(Validation!C:C,MATCH(Mismatches!A173,Validation!N:N,0)),""))</f>
        <v/>
      </c>
      <c r="D173" s="10" t="str">
        <f>IFERROR(INDEX(Validation!D:D,MATCH(Mismatches!A173,Validation!N:N,0)),"")</f>
        <v/>
      </c>
      <c r="E173" s="10" t="str">
        <f>IFERROR(INDEX(Validation!E:E,MATCH(Mismatches!A173,Validation!N:N,0)),"")</f>
        <v/>
      </c>
      <c r="F173" s="10" t="str">
        <f>IFERROR(INDEX(Validation!F:F,MATCH(Mismatches!A173,Validation!N:N,0)),"")</f>
        <v/>
      </c>
      <c r="G173" s="10" t="str">
        <f>IFERROR(INDEX(Validation!G:G,MATCH(Mismatches!A173,Validation!N:N,0)),"")</f>
        <v/>
      </c>
      <c r="H173" s="10" t="str">
        <f>IF(ISBLANK(IFERROR(INDEX(Validation!H:H,MATCH(Mismatches!A173,Validation!N:N,0)),"")),"",IFERROR(INDEX(Validation!H:H,MATCH(Mismatches!A173,Validation!N:N,0)),""))</f>
        <v/>
      </c>
      <c r="I173" s="10" t="str">
        <f>IF(ISBLANK(IFERROR(INDEX(Validation!I:I,MATCH(Mismatches!A173,Validation!N:N,0)),"")),"",IFERROR(INDEX(Validation!I:I,MATCH(Mismatches!A173,Validation!N:N,0)),""))</f>
        <v/>
      </c>
      <c r="J173" s="6" t="str">
        <f>IF(ISBLANK(IFERROR(INDEX(Validation!J:J,MATCH(Mismatches!A173,Validation!N:N,0)),"")),"",IFERROR(INDEX(Validation!J:J,MATCH(Mismatches!A173,Validation!N:N,0)),""))</f>
        <v/>
      </c>
      <c r="K173" s="10" t="str">
        <f>IF(ISBLANK(IFERROR(INDEX(Validation!K:K,MATCH(Mismatches!A173,Validation!N:N,0)),"")),"",IFERROR(INDEX(Validation!K:K,MATCH(Mismatches!A173,Validation!N:N,0)),""))</f>
        <v/>
      </c>
    </row>
    <row r="174" spans="1:11">
      <c r="A174" s="6" t="str">
        <f>IF(A173&lt;Validation!$P$1,A173+1,"")</f>
        <v/>
      </c>
      <c r="B174" s="6" t="str">
        <f>IFERROR(INDEX(Validation!A:A,MATCH(Mismatches!A174,Validation!N:N,0)),"")</f>
        <v/>
      </c>
      <c r="C174" s="6" t="str">
        <f>IF(ISBLANK(IFERROR(INDEX(Validation!C:C,MATCH(Mismatches!A174,Validation!N:N,0)),"")),"",IFERROR(INDEX(Validation!C:C,MATCH(Mismatches!A174,Validation!N:N,0)),""))</f>
        <v/>
      </c>
      <c r="D174" s="10" t="str">
        <f>IFERROR(INDEX(Validation!D:D,MATCH(Mismatches!A174,Validation!N:N,0)),"")</f>
        <v/>
      </c>
      <c r="E174" s="10" t="str">
        <f>IFERROR(INDEX(Validation!E:E,MATCH(Mismatches!A174,Validation!N:N,0)),"")</f>
        <v/>
      </c>
      <c r="F174" s="10" t="str">
        <f>IFERROR(INDEX(Validation!F:F,MATCH(Mismatches!A174,Validation!N:N,0)),"")</f>
        <v/>
      </c>
      <c r="G174" s="10" t="str">
        <f>IFERROR(INDEX(Validation!G:G,MATCH(Mismatches!A174,Validation!N:N,0)),"")</f>
        <v/>
      </c>
      <c r="H174" s="10" t="str">
        <f>IF(ISBLANK(IFERROR(INDEX(Validation!H:H,MATCH(Mismatches!A174,Validation!N:N,0)),"")),"",IFERROR(INDEX(Validation!H:H,MATCH(Mismatches!A174,Validation!N:N,0)),""))</f>
        <v/>
      </c>
      <c r="I174" s="10" t="str">
        <f>IF(ISBLANK(IFERROR(INDEX(Validation!I:I,MATCH(Mismatches!A174,Validation!N:N,0)),"")),"",IFERROR(INDEX(Validation!I:I,MATCH(Mismatches!A174,Validation!N:N,0)),""))</f>
        <v/>
      </c>
      <c r="J174" s="6" t="str">
        <f>IF(ISBLANK(IFERROR(INDEX(Validation!J:J,MATCH(Mismatches!A174,Validation!N:N,0)),"")),"",IFERROR(INDEX(Validation!J:J,MATCH(Mismatches!A174,Validation!N:N,0)),""))</f>
        <v/>
      </c>
      <c r="K174" s="10" t="str">
        <f>IF(ISBLANK(IFERROR(INDEX(Validation!K:K,MATCH(Mismatches!A174,Validation!N:N,0)),"")),"",IFERROR(INDEX(Validation!K:K,MATCH(Mismatches!A174,Validation!N:N,0)),""))</f>
        <v/>
      </c>
    </row>
    <row r="175" spans="1:11">
      <c r="A175" s="6" t="str">
        <f>IF(A174&lt;Validation!$P$1,A174+1,"")</f>
        <v/>
      </c>
      <c r="B175" s="6" t="str">
        <f>IFERROR(INDEX(Validation!A:A,MATCH(Mismatches!A175,Validation!N:N,0)),"")</f>
        <v/>
      </c>
      <c r="C175" s="6" t="str">
        <f>IF(ISBLANK(IFERROR(INDEX(Validation!C:C,MATCH(Mismatches!A175,Validation!N:N,0)),"")),"",IFERROR(INDEX(Validation!C:C,MATCH(Mismatches!A175,Validation!N:N,0)),""))</f>
        <v/>
      </c>
      <c r="D175" s="10" t="str">
        <f>IFERROR(INDEX(Validation!D:D,MATCH(Mismatches!A175,Validation!N:N,0)),"")</f>
        <v/>
      </c>
      <c r="E175" s="10" t="str">
        <f>IFERROR(INDEX(Validation!E:E,MATCH(Mismatches!A175,Validation!N:N,0)),"")</f>
        <v/>
      </c>
      <c r="F175" s="10" t="str">
        <f>IFERROR(INDEX(Validation!F:F,MATCH(Mismatches!A175,Validation!N:N,0)),"")</f>
        <v/>
      </c>
      <c r="G175" s="10" t="str">
        <f>IFERROR(INDEX(Validation!G:G,MATCH(Mismatches!A175,Validation!N:N,0)),"")</f>
        <v/>
      </c>
      <c r="H175" s="10" t="str">
        <f>IF(ISBLANK(IFERROR(INDEX(Validation!H:H,MATCH(Mismatches!A175,Validation!N:N,0)),"")),"",IFERROR(INDEX(Validation!H:H,MATCH(Mismatches!A175,Validation!N:N,0)),""))</f>
        <v/>
      </c>
      <c r="I175" s="10" t="str">
        <f>IF(ISBLANK(IFERROR(INDEX(Validation!I:I,MATCH(Mismatches!A175,Validation!N:N,0)),"")),"",IFERROR(INDEX(Validation!I:I,MATCH(Mismatches!A175,Validation!N:N,0)),""))</f>
        <v/>
      </c>
      <c r="J175" s="6" t="str">
        <f>IF(ISBLANK(IFERROR(INDEX(Validation!J:J,MATCH(Mismatches!A175,Validation!N:N,0)),"")),"",IFERROR(INDEX(Validation!J:J,MATCH(Mismatches!A175,Validation!N:N,0)),""))</f>
        <v/>
      </c>
      <c r="K175" s="10" t="str">
        <f>IF(ISBLANK(IFERROR(INDEX(Validation!K:K,MATCH(Mismatches!A175,Validation!N:N,0)),"")),"",IFERROR(INDEX(Validation!K:K,MATCH(Mismatches!A175,Validation!N:N,0)),""))</f>
        <v/>
      </c>
    </row>
    <row r="176" spans="1:11">
      <c r="A176" s="6" t="str">
        <f>IF(A175&lt;Validation!$P$1,A175+1,"")</f>
        <v/>
      </c>
      <c r="B176" s="6" t="str">
        <f>IFERROR(INDEX(Validation!A:A,MATCH(Mismatches!A176,Validation!N:N,0)),"")</f>
        <v/>
      </c>
      <c r="C176" s="6" t="str">
        <f>IF(ISBLANK(IFERROR(INDEX(Validation!C:C,MATCH(Mismatches!A176,Validation!N:N,0)),"")),"",IFERROR(INDEX(Validation!C:C,MATCH(Mismatches!A176,Validation!N:N,0)),""))</f>
        <v/>
      </c>
      <c r="D176" s="10" t="str">
        <f>IFERROR(INDEX(Validation!D:D,MATCH(Mismatches!A176,Validation!N:N,0)),"")</f>
        <v/>
      </c>
      <c r="E176" s="10" t="str">
        <f>IFERROR(INDEX(Validation!E:E,MATCH(Mismatches!A176,Validation!N:N,0)),"")</f>
        <v/>
      </c>
      <c r="F176" s="10" t="str">
        <f>IFERROR(INDEX(Validation!F:F,MATCH(Mismatches!A176,Validation!N:N,0)),"")</f>
        <v/>
      </c>
      <c r="G176" s="10" t="str">
        <f>IFERROR(INDEX(Validation!G:G,MATCH(Mismatches!A176,Validation!N:N,0)),"")</f>
        <v/>
      </c>
      <c r="H176" s="10" t="str">
        <f>IF(ISBLANK(IFERROR(INDEX(Validation!H:H,MATCH(Mismatches!A176,Validation!N:N,0)),"")),"",IFERROR(INDEX(Validation!H:H,MATCH(Mismatches!A176,Validation!N:N,0)),""))</f>
        <v/>
      </c>
      <c r="I176" s="10" t="str">
        <f>IF(ISBLANK(IFERROR(INDEX(Validation!I:I,MATCH(Mismatches!A176,Validation!N:N,0)),"")),"",IFERROR(INDEX(Validation!I:I,MATCH(Mismatches!A176,Validation!N:N,0)),""))</f>
        <v/>
      </c>
      <c r="J176" s="6" t="str">
        <f>IF(ISBLANK(IFERROR(INDEX(Validation!J:J,MATCH(Mismatches!A176,Validation!N:N,0)),"")),"",IFERROR(INDEX(Validation!J:J,MATCH(Mismatches!A176,Validation!N:N,0)),""))</f>
        <v/>
      </c>
      <c r="K176" s="10" t="str">
        <f>IF(ISBLANK(IFERROR(INDEX(Validation!K:K,MATCH(Mismatches!A176,Validation!N:N,0)),"")),"",IFERROR(INDEX(Validation!K:K,MATCH(Mismatches!A176,Validation!N:N,0)),""))</f>
        <v/>
      </c>
    </row>
    <row r="177" spans="1:11">
      <c r="A177" s="6" t="str">
        <f>IF(A176&lt;Validation!$P$1,A176+1,"")</f>
        <v/>
      </c>
      <c r="B177" s="6" t="str">
        <f>IFERROR(INDEX(Validation!A:A,MATCH(Mismatches!A177,Validation!N:N,0)),"")</f>
        <v/>
      </c>
      <c r="C177" s="6" t="str">
        <f>IF(ISBLANK(IFERROR(INDEX(Validation!C:C,MATCH(Mismatches!A177,Validation!N:N,0)),"")),"",IFERROR(INDEX(Validation!C:C,MATCH(Mismatches!A177,Validation!N:N,0)),""))</f>
        <v/>
      </c>
      <c r="D177" s="10" t="str">
        <f>IFERROR(INDEX(Validation!D:D,MATCH(Mismatches!A177,Validation!N:N,0)),"")</f>
        <v/>
      </c>
      <c r="E177" s="10" t="str">
        <f>IFERROR(INDEX(Validation!E:E,MATCH(Mismatches!A177,Validation!N:N,0)),"")</f>
        <v/>
      </c>
      <c r="F177" s="10" t="str">
        <f>IFERROR(INDEX(Validation!F:F,MATCH(Mismatches!A177,Validation!N:N,0)),"")</f>
        <v/>
      </c>
      <c r="G177" s="10" t="str">
        <f>IFERROR(INDEX(Validation!G:G,MATCH(Mismatches!A177,Validation!N:N,0)),"")</f>
        <v/>
      </c>
      <c r="H177" s="10" t="str">
        <f>IF(ISBLANK(IFERROR(INDEX(Validation!H:H,MATCH(Mismatches!A177,Validation!N:N,0)),"")),"",IFERROR(INDEX(Validation!H:H,MATCH(Mismatches!A177,Validation!N:N,0)),""))</f>
        <v/>
      </c>
      <c r="I177" s="10" t="str">
        <f>IF(ISBLANK(IFERROR(INDEX(Validation!I:I,MATCH(Mismatches!A177,Validation!N:N,0)),"")),"",IFERROR(INDEX(Validation!I:I,MATCH(Mismatches!A177,Validation!N:N,0)),""))</f>
        <v/>
      </c>
      <c r="J177" s="6" t="str">
        <f>IF(ISBLANK(IFERROR(INDEX(Validation!J:J,MATCH(Mismatches!A177,Validation!N:N,0)),"")),"",IFERROR(INDEX(Validation!J:J,MATCH(Mismatches!A177,Validation!N:N,0)),""))</f>
        <v/>
      </c>
      <c r="K177" s="10" t="str">
        <f>IF(ISBLANK(IFERROR(INDEX(Validation!K:K,MATCH(Mismatches!A177,Validation!N:N,0)),"")),"",IFERROR(INDEX(Validation!K:K,MATCH(Mismatches!A177,Validation!N:N,0)),""))</f>
        <v/>
      </c>
    </row>
    <row r="178" spans="1:11">
      <c r="A178" s="6" t="str">
        <f>IF(A177&lt;Validation!$P$1,A177+1,"")</f>
        <v/>
      </c>
      <c r="B178" s="6" t="str">
        <f>IFERROR(INDEX(Validation!A:A,MATCH(Mismatches!A178,Validation!N:N,0)),"")</f>
        <v/>
      </c>
      <c r="C178" s="6" t="str">
        <f>IF(ISBLANK(IFERROR(INDEX(Validation!C:C,MATCH(Mismatches!A178,Validation!N:N,0)),"")),"",IFERROR(INDEX(Validation!C:C,MATCH(Mismatches!A178,Validation!N:N,0)),""))</f>
        <v/>
      </c>
      <c r="D178" s="10" t="str">
        <f>IFERROR(INDEX(Validation!D:D,MATCH(Mismatches!A178,Validation!N:N,0)),"")</f>
        <v/>
      </c>
      <c r="E178" s="10" t="str">
        <f>IFERROR(INDEX(Validation!E:E,MATCH(Mismatches!A178,Validation!N:N,0)),"")</f>
        <v/>
      </c>
      <c r="F178" s="10" t="str">
        <f>IFERROR(INDEX(Validation!F:F,MATCH(Mismatches!A178,Validation!N:N,0)),"")</f>
        <v/>
      </c>
      <c r="G178" s="10" t="str">
        <f>IFERROR(INDEX(Validation!G:G,MATCH(Mismatches!A178,Validation!N:N,0)),"")</f>
        <v/>
      </c>
      <c r="H178" s="10" t="str">
        <f>IF(ISBLANK(IFERROR(INDEX(Validation!H:H,MATCH(Mismatches!A178,Validation!N:N,0)),"")),"",IFERROR(INDEX(Validation!H:H,MATCH(Mismatches!A178,Validation!N:N,0)),""))</f>
        <v/>
      </c>
      <c r="I178" s="10" t="str">
        <f>IF(ISBLANK(IFERROR(INDEX(Validation!I:I,MATCH(Mismatches!A178,Validation!N:N,0)),"")),"",IFERROR(INDEX(Validation!I:I,MATCH(Mismatches!A178,Validation!N:N,0)),""))</f>
        <v/>
      </c>
      <c r="J178" s="6" t="str">
        <f>IF(ISBLANK(IFERROR(INDEX(Validation!J:J,MATCH(Mismatches!A178,Validation!N:N,0)),"")),"",IFERROR(INDEX(Validation!J:J,MATCH(Mismatches!A178,Validation!N:N,0)),""))</f>
        <v/>
      </c>
      <c r="K178" s="10" t="str">
        <f>IF(ISBLANK(IFERROR(INDEX(Validation!K:K,MATCH(Mismatches!A178,Validation!N:N,0)),"")),"",IFERROR(INDEX(Validation!K:K,MATCH(Mismatches!A178,Validation!N:N,0)),""))</f>
        <v/>
      </c>
    </row>
    <row r="179" spans="1:11">
      <c r="A179" s="6" t="str">
        <f>IF(A178&lt;Validation!$P$1,A178+1,"")</f>
        <v/>
      </c>
      <c r="B179" s="6" t="str">
        <f>IFERROR(INDEX(Validation!A:A,MATCH(Mismatches!A179,Validation!N:N,0)),"")</f>
        <v/>
      </c>
      <c r="C179" s="6" t="str">
        <f>IF(ISBLANK(IFERROR(INDEX(Validation!C:C,MATCH(Mismatches!A179,Validation!N:N,0)),"")),"",IFERROR(INDEX(Validation!C:C,MATCH(Mismatches!A179,Validation!N:N,0)),""))</f>
        <v/>
      </c>
      <c r="D179" s="10" t="str">
        <f>IFERROR(INDEX(Validation!D:D,MATCH(Mismatches!A179,Validation!N:N,0)),"")</f>
        <v/>
      </c>
      <c r="E179" s="10" t="str">
        <f>IFERROR(INDEX(Validation!E:E,MATCH(Mismatches!A179,Validation!N:N,0)),"")</f>
        <v/>
      </c>
      <c r="F179" s="10" t="str">
        <f>IFERROR(INDEX(Validation!F:F,MATCH(Mismatches!A179,Validation!N:N,0)),"")</f>
        <v/>
      </c>
      <c r="G179" s="10" t="str">
        <f>IFERROR(INDEX(Validation!G:G,MATCH(Mismatches!A179,Validation!N:N,0)),"")</f>
        <v/>
      </c>
      <c r="H179" s="10" t="str">
        <f>IF(ISBLANK(IFERROR(INDEX(Validation!H:H,MATCH(Mismatches!A179,Validation!N:N,0)),"")),"",IFERROR(INDEX(Validation!H:H,MATCH(Mismatches!A179,Validation!N:N,0)),""))</f>
        <v/>
      </c>
      <c r="I179" s="10" t="str">
        <f>IF(ISBLANK(IFERROR(INDEX(Validation!I:I,MATCH(Mismatches!A179,Validation!N:N,0)),"")),"",IFERROR(INDEX(Validation!I:I,MATCH(Mismatches!A179,Validation!N:N,0)),""))</f>
        <v/>
      </c>
      <c r="J179" s="6" t="str">
        <f>IF(ISBLANK(IFERROR(INDEX(Validation!J:J,MATCH(Mismatches!A179,Validation!N:N,0)),"")),"",IFERROR(INDEX(Validation!J:J,MATCH(Mismatches!A179,Validation!N:N,0)),""))</f>
        <v/>
      </c>
      <c r="K179" s="10" t="str">
        <f>IF(ISBLANK(IFERROR(INDEX(Validation!K:K,MATCH(Mismatches!A179,Validation!N:N,0)),"")),"",IFERROR(INDEX(Validation!K:K,MATCH(Mismatches!A179,Validation!N:N,0)),""))</f>
        <v/>
      </c>
    </row>
    <row r="180" spans="1:11">
      <c r="A180" s="6" t="str">
        <f>IF(A179&lt;Validation!$P$1,A179+1,"")</f>
        <v/>
      </c>
      <c r="B180" s="6" t="str">
        <f>IFERROR(INDEX(Validation!A:A,MATCH(Mismatches!A180,Validation!N:N,0)),"")</f>
        <v/>
      </c>
      <c r="C180" s="6" t="str">
        <f>IF(ISBLANK(IFERROR(INDEX(Validation!C:C,MATCH(Mismatches!A180,Validation!N:N,0)),"")),"",IFERROR(INDEX(Validation!C:C,MATCH(Mismatches!A180,Validation!N:N,0)),""))</f>
        <v/>
      </c>
      <c r="D180" s="10" t="str">
        <f>IFERROR(INDEX(Validation!D:D,MATCH(Mismatches!A180,Validation!N:N,0)),"")</f>
        <v/>
      </c>
      <c r="E180" s="10" t="str">
        <f>IFERROR(INDEX(Validation!E:E,MATCH(Mismatches!A180,Validation!N:N,0)),"")</f>
        <v/>
      </c>
      <c r="F180" s="10" t="str">
        <f>IFERROR(INDEX(Validation!F:F,MATCH(Mismatches!A180,Validation!N:N,0)),"")</f>
        <v/>
      </c>
      <c r="G180" s="10" t="str">
        <f>IFERROR(INDEX(Validation!G:G,MATCH(Mismatches!A180,Validation!N:N,0)),"")</f>
        <v/>
      </c>
      <c r="H180" s="10" t="str">
        <f>IF(ISBLANK(IFERROR(INDEX(Validation!H:H,MATCH(Mismatches!A180,Validation!N:N,0)),"")),"",IFERROR(INDEX(Validation!H:H,MATCH(Mismatches!A180,Validation!N:N,0)),""))</f>
        <v/>
      </c>
      <c r="I180" s="10" t="str">
        <f>IF(ISBLANK(IFERROR(INDEX(Validation!I:I,MATCH(Mismatches!A180,Validation!N:N,0)),"")),"",IFERROR(INDEX(Validation!I:I,MATCH(Mismatches!A180,Validation!N:N,0)),""))</f>
        <v/>
      </c>
      <c r="J180" s="6" t="str">
        <f>IF(ISBLANK(IFERROR(INDEX(Validation!J:J,MATCH(Mismatches!A180,Validation!N:N,0)),"")),"",IFERROR(INDEX(Validation!J:J,MATCH(Mismatches!A180,Validation!N:N,0)),""))</f>
        <v/>
      </c>
      <c r="K180" s="10" t="str">
        <f>IF(ISBLANK(IFERROR(INDEX(Validation!K:K,MATCH(Mismatches!A180,Validation!N:N,0)),"")),"",IFERROR(INDEX(Validation!K:K,MATCH(Mismatches!A180,Validation!N:N,0)),""))</f>
        <v/>
      </c>
    </row>
    <row r="181" spans="1:11">
      <c r="A181" s="6" t="str">
        <f>IF(A180&lt;Validation!$P$1,A180+1,"")</f>
        <v/>
      </c>
      <c r="B181" s="6" t="str">
        <f>IFERROR(INDEX(Validation!A:A,MATCH(Mismatches!A181,Validation!N:N,0)),"")</f>
        <v/>
      </c>
      <c r="C181" s="6" t="str">
        <f>IF(ISBLANK(IFERROR(INDEX(Validation!C:C,MATCH(Mismatches!A181,Validation!N:N,0)),"")),"",IFERROR(INDEX(Validation!C:C,MATCH(Mismatches!A181,Validation!N:N,0)),""))</f>
        <v/>
      </c>
      <c r="D181" s="10" t="str">
        <f>IFERROR(INDEX(Validation!D:D,MATCH(Mismatches!A181,Validation!N:N,0)),"")</f>
        <v/>
      </c>
      <c r="E181" s="10" t="str">
        <f>IFERROR(INDEX(Validation!E:E,MATCH(Mismatches!A181,Validation!N:N,0)),"")</f>
        <v/>
      </c>
      <c r="F181" s="10" t="str">
        <f>IFERROR(INDEX(Validation!F:F,MATCH(Mismatches!A181,Validation!N:N,0)),"")</f>
        <v/>
      </c>
      <c r="G181" s="10" t="str">
        <f>IFERROR(INDEX(Validation!G:G,MATCH(Mismatches!A181,Validation!N:N,0)),"")</f>
        <v/>
      </c>
      <c r="H181" s="10" t="str">
        <f>IF(ISBLANK(IFERROR(INDEX(Validation!H:H,MATCH(Mismatches!A181,Validation!N:N,0)),"")),"",IFERROR(INDEX(Validation!H:H,MATCH(Mismatches!A181,Validation!N:N,0)),""))</f>
        <v/>
      </c>
      <c r="I181" s="10" t="str">
        <f>IF(ISBLANK(IFERROR(INDEX(Validation!I:I,MATCH(Mismatches!A181,Validation!N:N,0)),"")),"",IFERROR(INDEX(Validation!I:I,MATCH(Mismatches!A181,Validation!N:N,0)),""))</f>
        <v/>
      </c>
      <c r="J181" s="6" t="str">
        <f>IF(ISBLANK(IFERROR(INDEX(Validation!J:J,MATCH(Mismatches!A181,Validation!N:N,0)),"")),"",IFERROR(INDEX(Validation!J:J,MATCH(Mismatches!A181,Validation!N:N,0)),""))</f>
        <v/>
      </c>
      <c r="K181" s="10" t="str">
        <f>IF(ISBLANK(IFERROR(INDEX(Validation!K:K,MATCH(Mismatches!A181,Validation!N:N,0)),"")),"",IFERROR(INDEX(Validation!K:K,MATCH(Mismatches!A181,Validation!N:N,0)),""))</f>
        <v/>
      </c>
    </row>
    <row r="182" spans="1:11">
      <c r="A182" s="6" t="str">
        <f>IF(A181&lt;Validation!$P$1,A181+1,"")</f>
        <v/>
      </c>
      <c r="B182" s="6" t="str">
        <f>IFERROR(INDEX(Validation!A:A,MATCH(Mismatches!A182,Validation!N:N,0)),"")</f>
        <v/>
      </c>
      <c r="C182" s="6" t="str">
        <f>IF(ISBLANK(IFERROR(INDEX(Validation!C:C,MATCH(Mismatches!A182,Validation!N:N,0)),"")),"",IFERROR(INDEX(Validation!C:C,MATCH(Mismatches!A182,Validation!N:N,0)),""))</f>
        <v/>
      </c>
      <c r="D182" s="10" t="str">
        <f>IFERROR(INDEX(Validation!D:D,MATCH(Mismatches!A182,Validation!N:N,0)),"")</f>
        <v/>
      </c>
      <c r="E182" s="10" t="str">
        <f>IFERROR(INDEX(Validation!E:E,MATCH(Mismatches!A182,Validation!N:N,0)),"")</f>
        <v/>
      </c>
      <c r="F182" s="10" t="str">
        <f>IFERROR(INDEX(Validation!F:F,MATCH(Mismatches!A182,Validation!N:N,0)),"")</f>
        <v/>
      </c>
      <c r="G182" s="10" t="str">
        <f>IFERROR(INDEX(Validation!G:G,MATCH(Mismatches!A182,Validation!N:N,0)),"")</f>
        <v/>
      </c>
      <c r="H182" s="10" t="str">
        <f>IF(ISBLANK(IFERROR(INDEX(Validation!H:H,MATCH(Mismatches!A182,Validation!N:N,0)),"")),"",IFERROR(INDEX(Validation!H:H,MATCH(Mismatches!A182,Validation!N:N,0)),""))</f>
        <v/>
      </c>
      <c r="I182" s="10" t="str">
        <f>IF(ISBLANK(IFERROR(INDEX(Validation!I:I,MATCH(Mismatches!A182,Validation!N:N,0)),"")),"",IFERROR(INDEX(Validation!I:I,MATCH(Mismatches!A182,Validation!N:N,0)),""))</f>
        <v/>
      </c>
      <c r="J182" s="6" t="str">
        <f>IF(ISBLANK(IFERROR(INDEX(Validation!J:J,MATCH(Mismatches!A182,Validation!N:N,0)),"")),"",IFERROR(INDEX(Validation!J:J,MATCH(Mismatches!A182,Validation!N:N,0)),""))</f>
        <v/>
      </c>
      <c r="K182" s="10" t="str">
        <f>IF(ISBLANK(IFERROR(INDEX(Validation!K:K,MATCH(Mismatches!A182,Validation!N:N,0)),"")),"",IFERROR(INDEX(Validation!K:K,MATCH(Mismatches!A182,Validation!N:N,0)),""))</f>
        <v/>
      </c>
    </row>
    <row r="183" spans="1:11">
      <c r="A183" s="6" t="str">
        <f>IF(A182&lt;Validation!$P$1,A182+1,"")</f>
        <v/>
      </c>
      <c r="B183" s="6" t="str">
        <f>IFERROR(INDEX(Validation!A:A,MATCH(Mismatches!A183,Validation!N:N,0)),"")</f>
        <v/>
      </c>
      <c r="C183" s="6" t="str">
        <f>IF(ISBLANK(IFERROR(INDEX(Validation!C:C,MATCH(Mismatches!A183,Validation!N:N,0)),"")),"",IFERROR(INDEX(Validation!C:C,MATCH(Mismatches!A183,Validation!N:N,0)),""))</f>
        <v/>
      </c>
      <c r="D183" s="10" t="str">
        <f>IFERROR(INDEX(Validation!D:D,MATCH(Mismatches!A183,Validation!N:N,0)),"")</f>
        <v/>
      </c>
      <c r="E183" s="10" t="str">
        <f>IFERROR(INDEX(Validation!E:E,MATCH(Mismatches!A183,Validation!N:N,0)),"")</f>
        <v/>
      </c>
      <c r="F183" s="10" t="str">
        <f>IFERROR(INDEX(Validation!F:F,MATCH(Mismatches!A183,Validation!N:N,0)),"")</f>
        <v/>
      </c>
      <c r="G183" s="10" t="str">
        <f>IFERROR(INDEX(Validation!G:G,MATCH(Mismatches!A183,Validation!N:N,0)),"")</f>
        <v/>
      </c>
      <c r="H183" s="10" t="str">
        <f>IF(ISBLANK(IFERROR(INDEX(Validation!H:H,MATCH(Mismatches!A183,Validation!N:N,0)),"")),"",IFERROR(INDEX(Validation!H:H,MATCH(Mismatches!A183,Validation!N:N,0)),""))</f>
        <v/>
      </c>
      <c r="I183" s="10" t="str">
        <f>IF(ISBLANK(IFERROR(INDEX(Validation!I:I,MATCH(Mismatches!A183,Validation!N:N,0)),"")),"",IFERROR(INDEX(Validation!I:I,MATCH(Mismatches!A183,Validation!N:N,0)),""))</f>
        <v/>
      </c>
      <c r="J183" s="6" t="str">
        <f>IF(ISBLANK(IFERROR(INDEX(Validation!J:J,MATCH(Mismatches!A183,Validation!N:N,0)),"")),"",IFERROR(INDEX(Validation!J:J,MATCH(Mismatches!A183,Validation!N:N,0)),""))</f>
        <v/>
      </c>
      <c r="K183" s="10" t="str">
        <f>IF(ISBLANK(IFERROR(INDEX(Validation!K:K,MATCH(Mismatches!A183,Validation!N:N,0)),"")),"",IFERROR(INDEX(Validation!K:K,MATCH(Mismatches!A183,Validation!N:N,0)),""))</f>
        <v/>
      </c>
    </row>
    <row r="184" spans="1:11">
      <c r="A184" s="6" t="str">
        <f>IF(A183&lt;Validation!$P$1,A183+1,"")</f>
        <v/>
      </c>
      <c r="B184" s="6" t="str">
        <f>IFERROR(INDEX(Validation!A:A,MATCH(Mismatches!A184,Validation!N:N,0)),"")</f>
        <v/>
      </c>
      <c r="C184" s="6" t="str">
        <f>IF(ISBLANK(IFERROR(INDEX(Validation!C:C,MATCH(Mismatches!A184,Validation!N:N,0)),"")),"",IFERROR(INDEX(Validation!C:C,MATCH(Mismatches!A184,Validation!N:N,0)),""))</f>
        <v/>
      </c>
      <c r="D184" s="10" t="str">
        <f>IFERROR(INDEX(Validation!D:D,MATCH(Mismatches!A184,Validation!N:N,0)),"")</f>
        <v/>
      </c>
      <c r="E184" s="10" t="str">
        <f>IFERROR(INDEX(Validation!E:E,MATCH(Mismatches!A184,Validation!N:N,0)),"")</f>
        <v/>
      </c>
      <c r="F184" s="10" t="str">
        <f>IFERROR(INDEX(Validation!F:F,MATCH(Mismatches!A184,Validation!N:N,0)),"")</f>
        <v/>
      </c>
      <c r="G184" s="10" t="str">
        <f>IFERROR(INDEX(Validation!G:G,MATCH(Mismatches!A184,Validation!N:N,0)),"")</f>
        <v/>
      </c>
      <c r="H184" s="10" t="str">
        <f>IF(ISBLANK(IFERROR(INDEX(Validation!H:H,MATCH(Mismatches!A184,Validation!N:N,0)),"")),"",IFERROR(INDEX(Validation!H:H,MATCH(Mismatches!A184,Validation!N:N,0)),""))</f>
        <v/>
      </c>
      <c r="I184" s="10" t="str">
        <f>IF(ISBLANK(IFERROR(INDEX(Validation!I:I,MATCH(Mismatches!A184,Validation!N:N,0)),"")),"",IFERROR(INDEX(Validation!I:I,MATCH(Mismatches!A184,Validation!N:N,0)),""))</f>
        <v/>
      </c>
      <c r="J184" s="6" t="str">
        <f>IF(ISBLANK(IFERROR(INDEX(Validation!J:J,MATCH(Mismatches!A184,Validation!N:N,0)),"")),"",IFERROR(INDEX(Validation!J:J,MATCH(Mismatches!A184,Validation!N:N,0)),""))</f>
        <v/>
      </c>
      <c r="K184" s="10" t="str">
        <f>IF(ISBLANK(IFERROR(INDEX(Validation!K:K,MATCH(Mismatches!A184,Validation!N:N,0)),"")),"",IFERROR(INDEX(Validation!K:K,MATCH(Mismatches!A184,Validation!N:N,0)),""))</f>
        <v/>
      </c>
    </row>
    <row r="185" spans="1:11">
      <c r="A185" s="6" t="str">
        <f>IF(A184&lt;Validation!$P$1,A184+1,"")</f>
        <v/>
      </c>
      <c r="B185" s="6" t="str">
        <f>IFERROR(INDEX(Validation!A:A,MATCH(Mismatches!A185,Validation!N:N,0)),"")</f>
        <v/>
      </c>
      <c r="C185" s="6" t="str">
        <f>IF(ISBLANK(IFERROR(INDEX(Validation!C:C,MATCH(Mismatches!A185,Validation!N:N,0)),"")),"",IFERROR(INDEX(Validation!C:C,MATCH(Mismatches!A185,Validation!N:N,0)),""))</f>
        <v/>
      </c>
      <c r="D185" s="10" t="str">
        <f>IFERROR(INDEX(Validation!D:D,MATCH(Mismatches!A185,Validation!N:N,0)),"")</f>
        <v/>
      </c>
      <c r="E185" s="10" t="str">
        <f>IFERROR(INDEX(Validation!E:E,MATCH(Mismatches!A185,Validation!N:N,0)),"")</f>
        <v/>
      </c>
      <c r="F185" s="10" t="str">
        <f>IFERROR(INDEX(Validation!F:F,MATCH(Mismatches!A185,Validation!N:N,0)),"")</f>
        <v/>
      </c>
      <c r="G185" s="10" t="str">
        <f>IFERROR(INDEX(Validation!G:G,MATCH(Mismatches!A185,Validation!N:N,0)),"")</f>
        <v/>
      </c>
      <c r="H185" s="10" t="str">
        <f>IF(ISBLANK(IFERROR(INDEX(Validation!H:H,MATCH(Mismatches!A185,Validation!N:N,0)),"")),"",IFERROR(INDEX(Validation!H:H,MATCH(Mismatches!A185,Validation!N:N,0)),""))</f>
        <v/>
      </c>
      <c r="I185" s="10" t="str">
        <f>IF(ISBLANK(IFERROR(INDEX(Validation!I:I,MATCH(Mismatches!A185,Validation!N:N,0)),"")),"",IFERROR(INDEX(Validation!I:I,MATCH(Mismatches!A185,Validation!N:N,0)),""))</f>
        <v/>
      </c>
      <c r="J185" s="6" t="str">
        <f>IF(ISBLANK(IFERROR(INDEX(Validation!J:J,MATCH(Mismatches!A185,Validation!N:N,0)),"")),"",IFERROR(INDEX(Validation!J:J,MATCH(Mismatches!A185,Validation!N:N,0)),""))</f>
        <v/>
      </c>
      <c r="K185" s="10" t="str">
        <f>IF(ISBLANK(IFERROR(INDEX(Validation!K:K,MATCH(Mismatches!A185,Validation!N:N,0)),"")),"",IFERROR(INDEX(Validation!K:K,MATCH(Mismatches!A185,Validation!N:N,0)),""))</f>
        <v/>
      </c>
    </row>
    <row r="186" spans="1:11">
      <c r="A186" s="6" t="str">
        <f>IF(A185&lt;Validation!$P$1,A185+1,"")</f>
        <v/>
      </c>
      <c r="B186" s="6" t="str">
        <f>IFERROR(INDEX(Validation!A:A,MATCH(Mismatches!A186,Validation!N:N,0)),"")</f>
        <v/>
      </c>
      <c r="C186" s="6" t="str">
        <f>IF(ISBLANK(IFERROR(INDEX(Validation!C:C,MATCH(Mismatches!A186,Validation!N:N,0)),"")),"",IFERROR(INDEX(Validation!C:C,MATCH(Mismatches!A186,Validation!N:N,0)),""))</f>
        <v/>
      </c>
      <c r="D186" s="10" t="str">
        <f>IFERROR(INDEX(Validation!D:D,MATCH(Mismatches!A186,Validation!N:N,0)),"")</f>
        <v/>
      </c>
      <c r="E186" s="10" t="str">
        <f>IFERROR(INDEX(Validation!E:E,MATCH(Mismatches!A186,Validation!N:N,0)),"")</f>
        <v/>
      </c>
      <c r="F186" s="10" t="str">
        <f>IFERROR(INDEX(Validation!F:F,MATCH(Mismatches!A186,Validation!N:N,0)),"")</f>
        <v/>
      </c>
      <c r="G186" s="10" t="str">
        <f>IFERROR(INDEX(Validation!G:G,MATCH(Mismatches!A186,Validation!N:N,0)),"")</f>
        <v/>
      </c>
      <c r="H186" s="10" t="str">
        <f>IF(ISBLANK(IFERROR(INDEX(Validation!H:H,MATCH(Mismatches!A186,Validation!N:N,0)),"")),"",IFERROR(INDEX(Validation!H:H,MATCH(Mismatches!A186,Validation!N:N,0)),""))</f>
        <v/>
      </c>
      <c r="I186" s="10" t="str">
        <f>IF(ISBLANK(IFERROR(INDEX(Validation!I:I,MATCH(Mismatches!A186,Validation!N:N,0)),"")),"",IFERROR(INDEX(Validation!I:I,MATCH(Mismatches!A186,Validation!N:N,0)),""))</f>
        <v/>
      </c>
      <c r="J186" s="6" t="str">
        <f>IF(ISBLANK(IFERROR(INDEX(Validation!J:J,MATCH(Mismatches!A186,Validation!N:N,0)),"")),"",IFERROR(INDEX(Validation!J:J,MATCH(Mismatches!A186,Validation!N:N,0)),""))</f>
        <v/>
      </c>
      <c r="K186" s="10" t="str">
        <f>IF(ISBLANK(IFERROR(INDEX(Validation!K:K,MATCH(Mismatches!A186,Validation!N:N,0)),"")),"",IFERROR(INDEX(Validation!K:K,MATCH(Mismatches!A186,Validation!N:N,0)),""))</f>
        <v/>
      </c>
    </row>
    <row r="187" spans="1:11">
      <c r="A187" s="6" t="str">
        <f>IF(A186&lt;Validation!$P$1,A186+1,"")</f>
        <v/>
      </c>
      <c r="B187" s="6" t="str">
        <f>IFERROR(INDEX(Validation!A:A,MATCH(Mismatches!A187,Validation!N:N,0)),"")</f>
        <v/>
      </c>
      <c r="C187" s="6" t="str">
        <f>IF(ISBLANK(IFERROR(INDEX(Validation!C:C,MATCH(Mismatches!A187,Validation!N:N,0)),"")),"",IFERROR(INDEX(Validation!C:C,MATCH(Mismatches!A187,Validation!N:N,0)),""))</f>
        <v/>
      </c>
      <c r="D187" s="10" t="str">
        <f>IFERROR(INDEX(Validation!D:D,MATCH(Mismatches!A187,Validation!N:N,0)),"")</f>
        <v/>
      </c>
      <c r="E187" s="10" t="str">
        <f>IFERROR(INDEX(Validation!E:E,MATCH(Mismatches!A187,Validation!N:N,0)),"")</f>
        <v/>
      </c>
      <c r="F187" s="10" t="str">
        <f>IFERROR(INDEX(Validation!F:F,MATCH(Mismatches!A187,Validation!N:N,0)),"")</f>
        <v/>
      </c>
      <c r="G187" s="10" t="str">
        <f>IFERROR(INDEX(Validation!G:G,MATCH(Mismatches!A187,Validation!N:N,0)),"")</f>
        <v/>
      </c>
      <c r="H187" s="10" t="str">
        <f>IF(ISBLANK(IFERROR(INDEX(Validation!H:H,MATCH(Mismatches!A187,Validation!N:N,0)),"")),"",IFERROR(INDEX(Validation!H:H,MATCH(Mismatches!A187,Validation!N:N,0)),""))</f>
        <v/>
      </c>
      <c r="I187" s="10" t="str">
        <f>IF(ISBLANK(IFERROR(INDEX(Validation!I:I,MATCH(Mismatches!A187,Validation!N:N,0)),"")),"",IFERROR(INDEX(Validation!I:I,MATCH(Mismatches!A187,Validation!N:N,0)),""))</f>
        <v/>
      </c>
      <c r="J187" s="6" t="str">
        <f>IF(ISBLANK(IFERROR(INDEX(Validation!J:J,MATCH(Mismatches!A187,Validation!N:N,0)),"")),"",IFERROR(INDEX(Validation!J:J,MATCH(Mismatches!A187,Validation!N:N,0)),""))</f>
        <v/>
      </c>
      <c r="K187" s="10" t="str">
        <f>IF(ISBLANK(IFERROR(INDEX(Validation!K:K,MATCH(Mismatches!A187,Validation!N:N,0)),"")),"",IFERROR(INDEX(Validation!K:K,MATCH(Mismatches!A187,Validation!N:N,0)),""))</f>
        <v/>
      </c>
    </row>
    <row r="188" spans="1:11">
      <c r="A188" s="6" t="str">
        <f>IF(A187&lt;Validation!$P$1,A187+1,"")</f>
        <v/>
      </c>
      <c r="B188" s="6" t="str">
        <f>IFERROR(INDEX(Validation!A:A,MATCH(Mismatches!A188,Validation!N:N,0)),"")</f>
        <v/>
      </c>
      <c r="C188" s="6" t="str">
        <f>IF(ISBLANK(IFERROR(INDEX(Validation!C:C,MATCH(Mismatches!A188,Validation!N:N,0)),"")),"",IFERROR(INDEX(Validation!C:C,MATCH(Mismatches!A188,Validation!N:N,0)),""))</f>
        <v/>
      </c>
      <c r="D188" s="10" t="str">
        <f>IFERROR(INDEX(Validation!D:D,MATCH(Mismatches!A188,Validation!N:N,0)),"")</f>
        <v/>
      </c>
      <c r="E188" s="10" t="str">
        <f>IFERROR(INDEX(Validation!E:E,MATCH(Mismatches!A188,Validation!N:N,0)),"")</f>
        <v/>
      </c>
      <c r="F188" s="10" t="str">
        <f>IFERROR(INDEX(Validation!F:F,MATCH(Mismatches!A188,Validation!N:N,0)),"")</f>
        <v/>
      </c>
      <c r="G188" s="10" t="str">
        <f>IFERROR(INDEX(Validation!G:G,MATCH(Mismatches!A188,Validation!N:N,0)),"")</f>
        <v/>
      </c>
      <c r="H188" s="10" t="str">
        <f>IF(ISBLANK(IFERROR(INDEX(Validation!H:H,MATCH(Mismatches!A188,Validation!N:N,0)),"")),"",IFERROR(INDEX(Validation!H:H,MATCH(Mismatches!A188,Validation!N:N,0)),""))</f>
        <v/>
      </c>
      <c r="I188" s="10" t="str">
        <f>IF(ISBLANK(IFERROR(INDEX(Validation!I:I,MATCH(Mismatches!A188,Validation!N:N,0)),"")),"",IFERROR(INDEX(Validation!I:I,MATCH(Mismatches!A188,Validation!N:N,0)),""))</f>
        <v/>
      </c>
      <c r="J188" s="6" t="str">
        <f>IF(ISBLANK(IFERROR(INDEX(Validation!J:J,MATCH(Mismatches!A188,Validation!N:N,0)),"")),"",IFERROR(INDEX(Validation!J:J,MATCH(Mismatches!A188,Validation!N:N,0)),""))</f>
        <v/>
      </c>
      <c r="K188" s="10" t="str">
        <f>IF(ISBLANK(IFERROR(INDEX(Validation!K:K,MATCH(Mismatches!A188,Validation!N:N,0)),"")),"",IFERROR(INDEX(Validation!K:K,MATCH(Mismatches!A188,Validation!N:N,0)),""))</f>
        <v/>
      </c>
    </row>
    <row r="189" spans="1:11">
      <c r="A189" s="6" t="str">
        <f>IF(A188&lt;Validation!$P$1,A188+1,"")</f>
        <v/>
      </c>
      <c r="B189" s="6" t="str">
        <f>IFERROR(INDEX(Validation!A:A,MATCH(Mismatches!A189,Validation!N:N,0)),"")</f>
        <v/>
      </c>
      <c r="C189" s="6" t="str">
        <f>IF(ISBLANK(IFERROR(INDEX(Validation!C:C,MATCH(Mismatches!A189,Validation!N:N,0)),"")),"",IFERROR(INDEX(Validation!C:C,MATCH(Mismatches!A189,Validation!N:N,0)),""))</f>
        <v/>
      </c>
      <c r="D189" s="10" t="str">
        <f>IFERROR(INDEX(Validation!D:D,MATCH(Mismatches!A189,Validation!N:N,0)),"")</f>
        <v/>
      </c>
      <c r="E189" s="10" t="str">
        <f>IFERROR(INDEX(Validation!E:E,MATCH(Mismatches!A189,Validation!N:N,0)),"")</f>
        <v/>
      </c>
      <c r="F189" s="10" t="str">
        <f>IFERROR(INDEX(Validation!F:F,MATCH(Mismatches!A189,Validation!N:N,0)),"")</f>
        <v/>
      </c>
      <c r="G189" s="10" t="str">
        <f>IFERROR(INDEX(Validation!G:G,MATCH(Mismatches!A189,Validation!N:N,0)),"")</f>
        <v/>
      </c>
      <c r="H189" s="10" t="str">
        <f>IF(ISBLANK(IFERROR(INDEX(Validation!H:H,MATCH(Mismatches!A189,Validation!N:N,0)),"")),"",IFERROR(INDEX(Validation!H:H,MATCH(Mismatches!A189,Validation!N:N,0)),""))</f>
        <v/>
      </c>
      <c r="I189" s="10" t="str">
        <f>IF(ISBLANK(IFERROR(INDEX(Validation!I:I,MATCH(Mismatches!A189,Validation!N:N,0)),"")),"",IFERROR(INDEX(Validation!I:I,MATCH(Mismatches!A189,Validation!N:N,0)),""))</f>
        <v/>
      </c>
      <c r="J189" s="6" t="str">
        <f>IF(ISBLANK(IFERROR(INDEX(Validation!J:J,MATCH(Mismatches!A189,Validation!N:N,0)),"")),"",IFERROR(INDEX(Validation!J:J,MATCH(Mismatches!A189,Validation!N:N,0)),""))</f>
        <v/>
      </c>
      <c r="K189" s="10" t="str">
        <f>IF(ISBLANK(IFERROR(INDEX(Validation!K:K,MATCH(Mismatches!A189,Validation!N:N,0)),"")),"",IFERROR(INDEX(Validation!K:K,MATCH(Mismatches!A189,Validation!N:N,0)),""))</f>
        <v/>
      </c>
    </row>
    <row r="190" spans="1:11">
      <c r="A190" s="6" t="str">
        <f>IF(A189&lt;Validation!$P$1,A189+1,"")</f>
        <v/>
      </c>
      <c r="B190" s="6" t="str">
        <f>IFERROR(INDEX(Validation!A:A,MATCH(Mismatches!A190,Validation!N:N,0)),"")</f>
        <v/>
      </c>
      <c r="C190" s="6" t="str">
        <f>IF(ISBLANK(IFERROR(INDEX(Validation!C:C,MATCH(Mismatches!A190,Validation!N:N,0)),"")),"",IFERROR(INDEX(Validation!C:C,MATCH(Mismatches!A190,Validation!N:N,0)),""))</f>
        <v/>
      </c>
      <c r="D190" s="10" t="str">
        <f>IFERROR(INDEX(Validation!D:D,MATCH(Mismatches!A190,Validation!N:N,0)),"")</f>
        <v/>
      </c>
      <c r="E190" s="10" t="str">
        <f>IFERROR(INDEX(Validation!E:E,MATCH(Mismatches!A190,Validation!N:N,0)),"")</f>
        <v/>
      </c>
      <c r="F190" s="10" t="str">
        <f>IFERROR(INDEX(Validation!F:F,MATCH(Mismatches!A190,Validation!N:N,0)),"")</f>
        <v/>
      </c>
      <c r="G190" s="10" t="str">
        <f>IFERROR(INDEX(Validation!G:G,MATCH(Mismatches!A190,Validation!N:N,0)),"")</f>
        <v/>
      </c>
      <c r="H190" s="10" t="str">
        <f>IF(ISBLANK(IFERROR(INDEX(Validation!H:H,MATCH(Mismatches!A190,Validation!N:N,0)),"")),"",IFERROR(INDEX(Validation!H:H,MATCH(Mismatches!A190,Validation!N:N,0)),""))</f>
        <v/>
      </c>
      <c r="I190" s="10" t="str">
        <f>IF(ISBLANK(IFERROR(INDEX(Validation!I:I,MATCH(Mismatches!A190,Validation!N:N,0)),"")),"",IFERROR(INDEX(Validation!I:I,MATCH(Mismatches!A190,Validation!N:N,0)),""))</f>
        <v/>
      </c>
      <c r="J190" s="6" t="str">
        <f>IF(ISBLANK(IFERROR(INDEX(Validation!J:J,MATCH(Mismatches!A190,Validation!N:N,0)),"")),"",IFERROR(INDEX(Validation!J:J,MATCH(Mismatches!A190,Validation!N:N,0)),""))</f>
        <v/>
      </c>
      <c r="K190" s="10" t="str">
        <f>IF(ISBLANK(IFERROR(INDEX(Validation!K:K,MATCH(Mismatches!A190,Validation!N:N,0)),"")),"",IFERROR(INDEX(Validation!K:K,MATCH(Mismatches!A190,Validation!N:N,0)),""))</f>
        <v/>
      </c>
    </row>
    <row r="191" spans="1:11">
      <c r="A191" s="6" t="str">
        <f>IF(A190&lt;Validation!$P$1,A190+1,"")</f>
        <v/>
      </c>
      <c r="B191" s="6" t="str">
        <f>IFERROR(INDEX(Validation!A:A,MATCH(Mismatches!A191,Validation!N:N,0)),"")</f>
        <v/>
      </c>
      <c r="C191" s="6" t="str">
        <f>IF(ISBLANK(IFERROR(INDEX(Validation!C:C,MATCH(Mismatches!A191,Validation!N:N,0)),"")),"",IFERROR(INDEX(Validation!C:C,MATCH(Mismatches!A191,Validation!N:N,0)),""))</f>
        <v/>
      </c>
      <c r="D191" s="10" t="str">
        <f>IFERROR(INDEX(Validation!D:D,MATCH(Mismatches!A191,Validation!N:N,0)),"")</f>
        <v/>
      </c>
      <c r="E191" s="10" t="str">
        <f>IFERROR(INDEX(Validation!E:E,MATCH(Mismatches!A191,Validation!N:N,0)),"")</f>
        <v/>
      </c>
      <c r="F191" s="10" t="str">
        <f>IFERROR(INDEX(Validation!F:F,MATCH(Mismatches!A191,Validation!N:N,0)),"")</f>
        <v/>
      </c>
      <c r="G191" s="10" t="str">
        <f>IFERROR(INDEX(Validation!G:G,MATCH(Mismatches!A191,Validation!N:N,0)),"")</f>
        <v/>
      </c>
      <c r="H191" s="10" t="str">
        <f>IF(ISBLANK(IFERROR(INDEX(Validation!H:H,MATCH(Mismatches!A191,Validation!N:N,0)),"")),"",IFERROR(INDEX(Validation!H:H,MATCH(Mismatches!A191,Validation!N:N,0)),""))</f>
        <v/>
      </c>
      <c r="I191" s="10" t="str">
        <f>IF(ISBLANK(IFERROR(INDEX(Validation!I:I,MATCH(Mismatches!A191,Validation!N:N,0)),"")),"",IFERROR(INDEX(Validation!I:I,MATCH(Mismatches!A191,Validation!N:N,0)),""))</f>
        <v/>
      </c>
      <c r="J191" s="6" t="str">
        <f>IF(ISBLANK(IFERROR(INDEX(Validation!J:J,MATCH(Mismatches!A191,Validation!N:N,0)),"")),"",IFERROR(INDEX(Validation!J:J,MATCH(Mismatches!A191,Validation!N:N,0)),""))</f>
        <v/>
      </c>
      <c r="K191" s="10" t="str">
        <f>IF(ISBLANK(IFERROR(INDEX(Validation!K:K,MATCH(Mismatches!A191,Validation!N:N,0)),"")),"",IFERROR(INDEX(Validation!K:K,MATCH(Mismatches!A191,Validation!N:N,0)),""))</f>
        <v/>
      </c>
    </row>
    <row r="192" spans="1:11">
      <c r="A192" s="6" t="str">
        <f>IF(A191&lt;Validation!$P$1,A191+1,"")</f>
        <v/>
      </c>
      <c r="B192" s="6" t="str">
        <f>IFERROR(INDEX(Validation!A:A,MATCH(Mismatches!A192,Validation!N:N,0)),"")</f>
        <v/>
      </c>
      <c r="C192" s="6" t="str">
        <f>IF(ISBLANK(IFERROR(INDEX(Validation!C:C,MATCH(Mismatches!A192,Validation!N:N,0)),"")),"",IFERROR(INDEX(Validation!C:C,MATCH(Mismatches!A192,Validation!N:N,0)),""))</f>
        <v/>
      </c>
      <c r="D192" s="10" t="str">
        <f>IFERROR(INDEX(Validation!D:D,MATCH(Mismatches!A192,Validation!N:N,0)),"")</f>
        <v/>
      </c>
      <c r="E192" s="10" t="str">
        <f>IFERROR(INDEX(Validation!E:E,MATCH(Mismatches!A192,Validation!N:N,0)),"")</f>
        <v/>
      </c>
      <c r="F192" s="10" t="str">
        <f>IFERROR(INDEX(Validation!F:F,MATCH(Mismatches!A192,Validation!N:N,0)),"")</f>
        <v/>
      </c>
      <c r="G192" s="10" t="str">
        <f>IFERROR(INDEX(Validation!G:G,MATCH(Mismatches!A192,Validation!N:N,0)),"")</f>
        <v/>
      </c>
      <c r="H192" s="10" t="str">
        <f>IF(ISBLANK(IFERROR(INDEX(Validation!H:H,MATCH(Mismatches!A192,Validation!N:N,0)),"")),"",IFERROR(INDEX(Validation!H:H,MATCH(Mismatches!A192,Validation!N:N,0)),""))</f>
        <v/>
      </c>
      <c r="I192" s="10" t="str">
        <f>IF(ISBLANK(IFERROR(INDEX(Validation!I:I,MATCH(Mismatches!A192,Validation!N:N,0)),"")),"",IFERROR(INDEX(Validation!I:I,MATCH(Mismatches!A192,Validation!N:N,0)),""))</f>
        <v/>
      </c>
      <c r="J192" s="6" t="str">
        <f>IF(ISBLANK(IFERROR(INDEX(Validation!J:J,MATCH(Mismatches!A192,Validation!N:N,0)),"")),"",IFERROR(INDEX(Validation!J:J,MATCH(Mismatches!A192,Validation!N:N,0)),""))</f>
        <v/>
      </c>
      <c r="K192" s="10" t="str">
        <f>IF(ISBLANK(IFERROR(INDEX(Validation!K:K,MATCH(Mismatches!A192,Validation!N:N,0)),"")),"",IFERROR(INDEX(Validation!K:K,MATCH(Mismatches!A192,Validation!N:N,0)),""))</f>
        <v/>
      </c>
    </row>
    <row r="193" spans="1:11">
      <c r="A193" s="6" t="str">
        <f>IF(A192&lt;Validation!$P$1,A192+1,"")</f>
        <v/>
      </c>
      <c r="B193" s="6" t="str">
        <f>IFERROR(INDEX(Validation!A:A,MATCH(Mismatches!A193,Validation!N:N,0)),"")</f>
        <v/>
      </c>
      <c r="C193" s="6" t="str">
        <f>IF(ISBLANK(IFERROR(INDEX(Validation!C:C,MATCH(Mismatches!A193,Validation!N:N,0)),"")),"",IFERROR(INDEX(Validation!C:C,MATCH(Mismatches!A193,Validation!N:N,0)),""))</f>
        <v/>
      </c>
      <c r="D193" s="10" t="str">
        <f>IFERROR(INDEX(Validation!D:D,MATCH(Mismatches!A193,Validation!N:N,0)),"")</f>
        <v/>
      </c>
      <c r="E193" s="10" t="str">
        <f>IFERROR(INDEX(Validation!E:E,MATCH(Mismatches!A193,Validation!N:N,0)),"")</f>
        <v/>
      </c>
      <c r="F193" s="10" t="str">
        <f>IFERROR(INDEX(Validation!F:F,MATCH(Mismatches!A193,Validation!N:N,0)),"")</f>
        <v/>
      </c>
      <c r="G193" s="10" t="str">
        <f>IFERROR(INDEX(Validation!G:G,MATCH(Mismatches!A193,Validation!N:N,0)),"")</f>
        <v/>
      </c>
      <c r="H193" s="10" t="str">
        <f>IF(ISBLANK(IFERROR(INDEX(Validation!H:H,MATCH(Mismatches!A193,Validation!N:N,0)),"")),"",IFERROR(INDEX(Validation!H:H,MATCH(Mismatches!A193,Validation!N:N,0)),""))</f>
        <v/>
      </c>
      <c r="I193" s="10" t="str">
        <f>IF(ISBLANK(IFERROR(INDEX(Validation!I:I,MATCH(Mismatches!A193,Validation!N:N,0)),"")),"",IFERROR(INDEX(Validation!I:I,MATCH(Mismatches!A193,Validation!N:N,0)),""))</f>
        <v/>
      </c>
      <c r="J193" s="6" t="str">
        <f>IF(ISBLANK(IFERROR(INDEX(Validation!J:J,MATCH(Mismatches!A193,Validation!N:N,0)),"")),"",IFERROR(INDEX(Validation!J:J,MATCH(Mismatches!A193,Validation!N:N,0)),""))</f>
        <v/>
      </c>
      <c r="K193" s="10" t="str">
        <f>IF(ISBLANK(IFERROR(INDEX(Validation!K:K,MATCH(Mismatches!A193,Validation!N:N,0)),"")),"",IFERROR(INDEX(Validation!K:K,MATCH(Mismatches!A193,Validation!N:N,0)),""))</f>
        <v/>
      </c>
    </row>
    <row r="194" spans="1:11">
      <c r="A194" s="6" t="str">
        <f>IF(A193&lt;Validation!$P$1,A193+1,"")</f>
        <v/>
      </c>
      <c r="B194" s="6" t="str">
        <f>IFERROR(INDEX(Validation!A:A,MATCH(Mismatches!A194,Validation!N:N,0)),"")</f>
        <v/>
      </c>
      <c r="C194" s="6" t="str">
        <f>IF(ISBLANK(IFERROR(INDEX(Validation!C:C,MATCH(Mismatches!A194,Validation!N:N,0)),"")),"",IFERROR(INDEX(Validation!C:C,MATCH(Mismatches!A194,Validation!N:N,0)),""))</f>
        <v/>
      </c>
      <c r="D194" s="10" t="str">
        <f>IFERROR(INDEX(Validation!D:D,MATCH(Mismatches!A194,Validation!N:N,0)),"")</f>
        <v/>
      </c>
      <c r="E194" s="10" t="str">
        <f>IFERROR(INDEX(Validation!E:E,MATCH(Mismatches!A194,Validation!N:N,0)),"")</f>
        <v/>
      </c>
      <c r="F194" s="10" t="str">
        <f>IFERROR(INDEX(Validation!F:F,MATCH(Mismatches!A194,Validation!N:N,0)),"")</f>
        <v/>
      </c>
      <c r="G194" s="10" t="str">
        <f>IFERROR(INDEX(Validation!G:G,MATCH(Mismatches!A194,Validation!N:N,0)),"")</f>
        <v/>
      </c>
      <c r="H194" s="10" t="str">
        <f>IF(ISBLANK(IFERROR(INDEX(Validation!H:H,MATCH(Mismatches!A194,Validation!N:N,0)),"")),"",IFERROR(INDEX(Validation!H:H,MATCH(Mismatches!A194,Validation!N:N,0)),""))</f>
        <v/>
      </c>
      <c r="I194" s="10" t="str">
        <f>IF(ISBLANK(IFERROR(INDEX(Validation!I:I,MATCH(Mismatches!A194,Validation!N:N,0)),"")),"",IFERROR(INDEX(Validation!I:I,MATCH(Mismatches!A194,Validation!N:N,0)),""))</f>
        <v/>
      </c>
      <c r="J194" s="6" t="str">
        <f>IF(ISBLANK(IFERROR(INDEX(Validation!J:J,MATCH(Mismatches!A194,Validation!N:N,0)),"")),"",IFERROR(INDEX(Validation!J:J,MATCH(Mismatches!A194,Validation!N:N,0)),""))</f>
        <v/>
      </c>
      <c r="K194" s="10" t="str">
        <f>IF(ISBLANK(IFERROR(INDEX(Validation!K:K,MATCH(Mismatches!A194,Validation!N:N,0)),"")),"",IFERROR(INDEX(Validation!K:K,MATCH(Mismatches!A194,Validation!N:N,0)),""))</f>
        <v/>
      </c>
    </row>
    <row r="195" spans="1:11">
      <c r="A195" s="6" t="str">
        <f>IF(A194&lt;Validation!$P$1,A194+1,"")</f>
        <v/>
      </c>
      <c r="B195" s="6" t="str">
        <f>IFERROR(INDEX(Validation!A:A,MATCH(Mismatches!A195,Validation!N:N,0)),"")</f>
        <v/>
      </c>
      <c r="C195" s="6" t="str">
        <f>IF(ISBLANK(IFERROR(INDEX(Validation!C:C,MATCH(Mismatches!A195,Validation!N:N,0)),"")),"",IFERROR(INDEX(Validation!C:C,MATCH(Mismatches!A195,Validation!N:N,0)),""))</f>
        <v/>
      </c>
      <c r="D195" s="10" t="str">
        <f>IFERROR(INDEX(Validation!D:D,MATCH(Mismatches!A195,Validation!N:N,0)),"")</f>
        <v/>
      </c>
      <c r="E195" s="10" t="str">
        <f>IFERROR(INDEX(Validation!E:E,MATCH(Mismatches!A195,Validation!N:N,0)),"")</f>
        <v/>
      </c>
      <c r="F195" s="10" t="str">
        <f>IFERROR(INDEX(Validation!F:F,MATCH(Mismatches!A195,Validation!N:N,0)),"")</f>
        <v/>
      </c>
      <c r="G195" s="10" t="str">
        <f>IFERROR(INDEX(Validation!G:G,MATCH(Mismatches!A195,Validation!N:N,0)),"")</f>
        <v/>
      </c>
      <c r="H195" s="10" t="str">
        <f>IF(ISBLANK(IFERROR(INDEX(Validation!H:H,MATCH(Mismatches!A195,Validation!N:N,0)),"")),"",IFERROR(INDEX(Validation!H:H,MATCH(Mismatches!A195,Validation!N:N,0)),""))</f>
        <v/>
      </c>
      <c r="I195" s="10" t="str">
        <f>IF(ISBLANK(IFERROR(INDEX(Validation!I:I,MATCH(Mismatches!A195,Validation!N:N,0)),"")),"",IFERROR(INDEX(Validation!I:I,MATCH(Mismatches!A195,Validation!N:N,0)),""))</f>
        <v/>
      </c>
      <c r="J195" s="6" t="str">
        <f>IF(ISBLANK(IFERROR(INDEX(Validation!J:J,MATCH(Mismatches!A195,Validation!N:N,0)),"")),"",IFERROR(INDEX(Validation!J:J,MATCH(Mismatches!A195,Validation!N:N,0)),""))</f>
        <v/>
      </c>
      <c r="K195" s="10" t="str">
        <f>IF(ISBLANK(IFERROR(INDEX(Validation!K:K,MATCH(Mismatches!A195,Validation!N:N,0)),"")),"",IFERROR(INDEX(Validation!K:K,MATCH(Mismatches!A195,Validation!N:N,0)),""))</f>
        <v/>
      </c>
    </row>
    <row r="196" spans="1:11">
      <c r="A196" s="6" t="str">
        <f>IF(A195&lt;Validation!$P$1,A195+1,"")</f>
        <v/>
      </c>
      <c r="B196" s="6" t="str">
        <f>IFERROR(INDEX(Validation!A:A,MATCH(Mismatches!A196,Validation!N:N,0)),"")</f>
        <v/>
      </c>
      <c r="C196" s="6" t="str">
        <f>IF(ISBLANK(IFERROR(INDEX(Validation!C:C,MATCH(Mismatches!A196,Validation!N:N,0)),"")),"",IFERROR(INDEX(Validation!C:C,MATCH(Mismatches!A196,Validation!N:N,0)),""))</f>
        <v/>
      </c>
      <c r="D196" s="10" t="str">
        <f>IFERROR(INDEX(Validation!D:D,MATCH(Mismatches!A196,Validation!N:N,0)),"")</f>
        <v/>
      </c>
      <c r="E196" s="10" t="str">
        <f>IFERROR(INDEX(Validation!E:E,MATCH(Mismatches!A196,Validation!N:N,0)),"")</f>
        <v/>
      </c>
      <c r="F196" s="10" t="str">
        <f>IFERROR(INDEX(Validation!F:F,MATCH(Mismatches!A196,Validation!N:N,0)),"")</f>
        <v/>
      </c>
      <c r="G196" s="10" t="str">
        <f>IFERROR(INDEX(Validation!G:G,MATCH(Mismatches!A196,Validation!N:N,0)),"")</f>
        <v/>
      </c>
      <c r="H196" s="10" t="str">
        <f>IF(ISBLANK(IFERROR(INDEX(Validation!H:H,MATCH(Mismatches!A196,Validation!N:N,0)),"")),"",IFERROR(INDEX(Validation!H:H,MATCH(Mismatches!A196,Validation!N:N,0)),""))</f>
        <v/>
      </c>
      <c r="I196" s="10" t="str">
        <f>IF(ISBLANK(IFERROR(INDEX(Validation!I:I,MATCH(Mismatches!A196,Validation!N:N,0)),"")),"",IFERROR(INDEX(Validation!I:I,MATCH(Mismatches!A196,Validation!N:N,0)),""))</f>
        <v/>
      </c>
      <c r="J196" s="6" t="str">
        <f>IF(ISBLANK(IFERROR(INDEX(Validation!J:J,MATCH(Mismatches!A196,Validation!N:N,0)),"")),"",IFERROR(INDEX(Validation!J:J,MATCH(Mismatches!A196,Validation!N:N,0)),""))</f>
        <v/>
      </c>
      <c r="K196" s="10" t="str">
        <f>IF(ISBLANK(IFERROR(INDEX(Validation!K:K,MATCH(Mismatches!A196,Validation!N:N,0)),"")),"",IFERROR(INDEX(Validation!K:K,MATCH(Mismatches!A196,Validation!N:N,0)),""))</f>
        <v/>
      </c>
    </row>
    <row r="197" spans="1:11">
      <c r="A197" s="6" t="str">
        <f>IF(A196&lt;Validation!$P$1,A196+1,"")</f>
        <v/>
      </c>
      <c r="B197" s="6" t="str">
        <f>IFERROR(INDEX(Validation!A:A,MATCH(Mismatches!A197,Validation!N:N,0)),"")</f>
        <v/>
      </c>
      <c r="C197" s="6" t="str">
        <f>IF(ISBLANK(IFERROR(INDEX(Validation!C:C,MATCH(Mismatches!A197,Validation!N:N,0)),"")),"",IFERROR(INDEX(Validation!C:C,MATCH(Mismatches!A197,Validation!N:N,0)),""))</f>
        <v/>
      </c>
      <c r="D197" s="10" t="str">
        <f>IFERROR(INDEX(Validation!D:D,MATCH(Mismatches!A197,Validation!N:N,0)),"")</f>
        <v/>
      </c>
      <c r="E197" s="10" t="str">
        <f>IFERROR(INDEX(Validation!E:E,MATCH(Mismatches!A197,Validation!N:N,0)),"")</f>
        <v/>
      </c>
      <c r="F197" s="10" t="str">
        <f>IFERROR(INDEX(Validation!F:F,MATCH(Mismatches!A197,Validation!N:N,0)),"")</f>
        <v/>
      </c>
      <c r="G197" s="10" t="str">
        <f>IFERROR(INDEX(Validation!G:G,MATCH(Mismatches!A197,Validation!N:N,0)),"")</f>
        <v/>
      </c>
      <c r="H197" s="10" t="str">
        <f>IF(ISBLANK(IFERROR(INDEX(Validation!H:H,MATCH(Mismatches!A197,Validation!N:N,0)),"")),"",IFERROR(INDEX(Validation!H:H,MATCH(Mismatches!A197,Validation!N:N,0)),""))</f>
        <v/>
      </c>
      <c r="I197" s="10" t="str">
        <f>IF(ISBLANK(IFERROR(INDEX(Validation!I:I,MATCH(Mismatches!A197,Validation!N:N,0)),"")),"",IFERROR(INDEX(Validation!I:I,MATCH(Mismatches!A197,Validation!N:N,0)),""))</f>
        <v/>
      </c>
      <c r="J197" s="6" t="str">
        <f>IF(ISBLANK(IFERROR(INDEX(Validation!J:J,MATCH(Mismatches!A197,Validation!N:N,0)),"")),"",IFERROR(INDEX(Validation!J:J,MATCH(Mismatches!A197,Validation!N:N,0)),""))</f>
        <v/>
      </c>
      <c r="K197" s="10" t="str">
        <f>IF(ISBLANK(IFERROR(INDEX(Validation!K:K,MATCH(Mismatches!A197,Validation!N:N,0)),"")),"",IFERROR(INDEX(Validation!K:K,MATCH(Mismatches!A197,Validation!N:N,0)),""))</f>
        <v/>
      </c>
    </row>
    <row r="198" spans="1:11">
      <c r="A198" s="6" t="str">
        <f>IF(A197&lt;Validation!$P$1,A197+1,"")</f>
        <v/>
      </c>
      <c r="B198" s="6" t="str">
        <f>IFERROR(INDEX(Validation!A:A,MATCH(Mismatches!A198,Validation!N:N,0)),"")</f>
        <v/>
      </c>
      <c r="C198" s="6" t="str">
        <f>IF(ISBLANK(IFERROR(INDEX(Validation!C:C,MATCH(Mismatches!A198,Validation!N:N,0)),"")),"",IFERROR(INDEX(Validation!C:C,MATCH(Mismatches!A198,Validation!N:N,0)),""))</f>
        <v/>
      </c>
      <c r="D198" s="10" t="str">
        <f>IFERROR(INDEX(Validation!D:D,MATCH(Mismatches!A198,Validation!N:N,0)),"")</f>
        <v/>
      </c>
      <c r="E198" s="10" t="str">
        <f>IFERROR(INDEX(Validation!E:E,MATCH(Mismatches!A198,Validation!N:N,0)),"")</f>
        <v/>
      </c>
      <c r="F198" s="10" t="str">
        <f>IFERROR(INDEX(Validation!F:F,MATCH(Mismatches!A198,Validation!N:N,0)),"")</f>
        <v/>
      </c>
      <c r="G198" s="10" t="str">
        <f>IFERROR(INDEX(Validation!G:G,MATCH(Mismatches!A198,Validation!N:N,0)),"")</f>
        <v/>
      </c>
      <c r="H198" s="10" t="str">
        <f>IF(ISBLANK(IFERROR(INDEX(Validation!H:H,MATCH(Mismatches!A198,Validation!N:N,0)),"")),"",IFERROR(INDEX(Validation!H:H,MATCH(Mismatches!A198,Validation!N:N,0)),""))</f>
        <v/>
      </c>
      <c r="I198" s="10" t="str">
        <f>IF(ISBLANK(IFERROR(INDEX(Validation!I:I,MATCH(Mismatches!A198,Validation!N:N,0)),"")),"",IFERROR(INDEX(Validation!I:I,MATCH(Mismatches!A198,Validation!N:N,0)),""))</f>
        <v/>
      </c>
      <c r="J198" s="6" t="str">
        <f>IF(ISBLANK(IFERROR(INDEX(Validation!J:J,MATCH(Mismatches!A198,Validation!N:N,0)),"")),"",IFERROR(INDEX(Validation!J:J,MATCH(Mismatches!A198,Validation!N:N,0)),""))</f>
        <v/>
      </c>
      <c r="K198" s="10" t="str">
        <f>IF(ISBLANK(IFERROR(INDEX(Validation!K:K,MATCH(Mismatches!A198,Validation!N:N,0)),"")),"",IFERROR(INDEX(Validation!K:K,MATCH(Mismatches!A198,Validation!N:N,0)),""))</f>
        <v/>
      </c>
    </row>
    <row r="199" spans="1:11">
      <c r="A199" s="6" t="str">
        <f>IF(A198&lt;Validation!$P$1,A198+1,"")</f>
        <v/>
      </c>
      <c r="B199" s="6" t="str">
        <f>IFERROR(INDEX(Validation!A:A,MATCH(Mismatches!A199,Validation!N:N,0)),"")</f>
        <v/>
      </c>
      <c r="C199" s="6" t="str">
        <f>IF(ISBLANK(IFERROR(INDEX(Validation!C:C,MATCH(Mismatches!A199,Validation!N:N,0)),"")),"",IFERROR(INDEX(Validation!C:C,MATCH(Mismatches!A199,Validation!N:N,0)),""))</f>
        <v/>
      </c>
      <c r="D199" s="10" t="str">
        <f>IFERROR(INDEX(Validation!D:D,MATCH(Mismatches!A199,Validation!N:N,0)),"")</f>
        <v/>
      </c>
      <c r="E199" s="10" t="str">
        <f>IFERROR(INDEX(Validation!E:E,MATCH(Mismatches!A199,Validation!N:N,0)),"")</f>
        <v/>
      </c>
      <c r="F199" s="10" t="str">
        <f>IFERROR(INDEX(Validation!F:F,MATCH(Mismatches!A199,Validation!N:N,0)),"")</f>
        <v/>
      </c>
      <c r="G199" s="10" t="str">
        <f>IFERROR(INDEX(Validation!G:G,MATCH(Mismatches!A199,Validation!N:N,0)),"")</f>
        <v/>
      </c>
      <c r="H199" s="10" t="str">
        <f>IF(ISBLANK(IFERROR(INDEX(Validation!H:H,MATCH(Mismatches!A199,Validation!N:N,0)),"")),"",IFERROR(INDEX(Validation!H:H,MATCH(Mismatches!A199,Validation!N:N,0)),""))</f>
        <v/>
      </c>
      <c r="I199" s="10" t="str">
        <f>IF(ISBLANK(IFERROR(INDEX(Validation!I:I,MATCH(Mismatches!A199,Validation!N:N,0)),"")),"",IFERROR(INDEX(Validation!I:I,MATCH(Mismatches!A199,Validation!N:N,0)),""))</f>
        <v/>
      </c>
      <c r="J199" s="6" t="str">
        <f>IF(ISBLANK(IFERROR(INDEX(Validation!J:J,MATCH(Mismatches!A199,Validation!N:N,0)),"")),"",IFERROR(INDEX(Validation!J:J,MATCH(Mismatches!A199,Validation!N:N,0)),""))</f>
        <v/>
      </c>
      <c r="K199" s="10" t="str">
        <f>IF(ISBLANK(IFERROR(INDEX(Validation!K:K,MATCH(Mismatches!A199,Validation!N:N,0)),"")),"",IFERROR(INDEX(Validation!K:K,MATCH(Mismatches!A199,Validation!N:N,0)),""))</f>
        <v/>
      </c>
    </row>
    <row r="200" spans="1:11">
      <c r="A200" s="6" t="str">
        <f>IF(A199&lt;Validation!$P$1,A199+1,"")</f>
        <v/>
      </c>
      <c r="B200" s="6" t="str">
        <f>IFERROR(INDEX(Validation!A:A,MATCH(Mismatches!A200,Validation!N:N,0)),"")</f>
        <v/>
      </c>
      <c r="C200" s="6" t="str">
        <f>IF(ISBLANK(IFERROR(INDEX(Validation!C:C,MATCH(Mismatches!A200,Validation!N:N,0)),"")),"",IFERROR(INDEX(Validation!C:C,MATCH(Mismatches!A200,Validation!N:N,0)),""))</f>
        <v/>
      </c>
      <c r="D200" s="10" t="str">
        <f>IFERROR(INDEX(Validation!D:D,MATCH(Mismatches!A200,Validation!N:N,0)),"")</f>
        <v/>
      </c>
      <c r="E200" s="10" t="str">
        <f>IFERROR(INDEX(Validation!E:E,MATCH(Mismatches!A200,Validation!N:N,0)),"")</f>
        <v/>
      </c>
      <c r="F200" s="10" t="str">
        <f>IFERROR(INDEX(Validation!F:F,MATCH(Mismatches!A200,Validation!N:N,0)),"")</f>
        <v/>
      </c>
      <c r="G200" s="10" t="str">
        <f>IFERROR(INDEX(Validation!G:G,MATCH(Mismatches!A200,Validation!N:N,0)),"")</f>
        <v/>
      </c>
      <c r="H200" s="10" t="str">
        <f>IF(ISBLANK(IFERROR(INDEX(Validation!H:H,MATCH(Mismatches!A200,Validation!N:N,0)),"")),"",IFERROR(INDEX(Validation!H:H,MATCH(Mismatches!A200,Validation!N:N,0)),""))</f>
        <v/>
      </c>
      <c r="I200" s="10" t="str">
        <f>IF(ISBLANK(IFERROR(INDEX(Validation!I:I,MATCH(Mismatches!A200,Validation!N:N,0)),"")),"",IFERROR(INDEX(Validation!I:I,MATCH(Mismatches!A200,Validation!N:N,0)),""))</f>
        <v/>
      </c>
      <c r="J200" s="6" t="str">
        <f>IF(ISBLANK(IFERROR(INDEX(Validation!J:J,MATCH(Mismatches!A200,Validation!N:N,0)),"")),"",IFERROR(INDEX(Validation!J:J,MATCH(Mismatches!A200,Validation!N:N,0)),""))</f>
        <v/>
      </c>
      <c r="K200" s="10" t="str">
        <f>IF(ISBLANK(IFERROR(INDEX(Validation!K:K,MATCH(Mismatches!A200,Validation!N:N,0)),"")),"",IFERROR(INDEX(Validation!K:K,MATCH(Mismatches!A200,Validation!N:N,0)),""))</f>
        <v/>
      </c>
    </row>
    <row r="201" spans="1:11">
      <c r="A201" s="6" t="str">
        <f>IF(A200&lt;Validation!$P$1,A200+1,"")</f>
        <v/>
      </c>
      <c r="B201" s="6" t="str">
        <f>IFERROR(INDEX(Validation!A:A,MATCH(Mismatches!A201,Validation!N:N,0)),"")</f>
        <v/>
      </c>
      <c r="C201" s="6" t="str">
        <f>IF(ISBLANK(IFERROR(INDEX(Validation!C:C,MATCH(Mismatches!A201,Validation!N:N,0)),"")),"",IFERROR(INDEX(Validation!C:C,MATCH(Mismatches!A201,Validation!N:N,0)),""))</f>
        <v/>
      </c>
      <c r="D201" s="10" t="str">
        <f>IFERROR(INDEX(Validation!D:D,MATCH(Mismatches!A201,Validation!N:N,0)),"")</f>
        <v/>
      </c>
      <c r="E201" s="10" t="str">
        <f>IFERROR(INDEX(Validation!E:E,MATCH(Mismatches!A201,Validation!N:N,0)),"")</f>
        <v/>
      </c>
      <c r="F201" s="10" t="str">
        <f>IFERROR(INDEX(Validation!F:F,MATCH(Mismatches!A201,Validation!N:N,0)),"")</f>
        <v/>
      </c>
      <c r="G201" s="10" t="str">
        <f>IFERROR(INDEX(Validation!G:G,MATCH(Mismatches!A201,Validation!N:N,0)),"")</f>
        <v/>
      </c>
      <c r="H201" s="10" t="str">
        <f>IF(ISBLANK(IFERROR(INDEX(Validation!H:H,MATCH(Mismatches!A201,Validation!N:N,0)),"")),"",IFERROR(INDEX(Validation!H:H,MATCH(Mismatches!A201,Validation!N:N,0)),""))</f>
        <v/>
      </c>
      <c r="I201" s="10" t="str">
        <f>IF(ISBLANK(IFERROR(INDEX(Validation!I:I,MATCH(Mismatches!A201,Validation!N:N,0)),"")),"",IFERROR(INDEX(Validation!I:I,MATCH(Mismatches!A201,Validation!N:N,0)),""))</f>
        <v/>
      </c>
      <c r="J201" s="6" t="str">
        <f>IF(ISBLANK(IFERROR(INDEX(Validation!J:J,MATCH(Mismatches!A201,Validation!N:N,0)),"")),"",IFERROR(INDEX(Validation!J:J,MATCH(Mismatches!A201,Validation!N:N,0)),""))</f>
        <v/>
      </c>
      <c r="K201" s="10" t="str">
        <f>IF(ISBLANK(IFERROR(INDEX(Validation!K:K,MATCH(Mismatches!A201,Validation!N:N,0)),"")),"",IFERROR(INDEX(Validation!K:K,MATCH(Mismatches!A201,Validation!N:N,0)),""))</f>
        <v/>
      </c>
    </row>
    <row r="202" spans="1:11">
      <c r="A202" s="6" t="str">
        <f>IF(A201&lt;Validation!$P$1,A201+1,"")</f>
        <v/>
      </c>
      <c r="B202" s="6" t="str">
        <f>IFERROR(INDEX(Validation!A:A,MATCH(Mismatches!A202,Validation!N:N,0)),"")</f>
        <v/>
      </c>
      <c r="C202" s="6" t="str">
        <f>IF(ISBLANK(IFERROR(INDEX(Validation!C:C,MATCH(Mismatches!A202,Validation!N:N,0)),"")),"",IFERROR(INDEX(Validation!C:C,MATCH(Mismatches!A202,Validation!N:N,0)),""))</f>
        <v/>
      </c>
      <c r="D202" s="10" t="str">
        <f>IFERROR(INDEX(Validation!D:D,MATCH(Mismatches!A202,Validation!N:N,0)),"")</f>
        <v/>
      </c>
      <c r="E202" s="10" t="str">
        <f>IFERROR(INDEX(Validation!E:E,MATCH(Mismatches!A202,Validation!N:N,0)),"")</f>
        <v/>
      </c>
      <c r="F202" s="10" t="str">
        <f>IFERROR(INDEX(Validation!F:F,MATCH(Mismatches!A202,Validation!N:N,0)),"")</f>
        <v/>
      </c>
      <c r="G202" s="10" t="str">
        <f>IFERROR(INDEX(Validation!G:G,MATCH(Mismatches!A202,Validation!N:N,0)),"")</f>
        <v/>
      </c>
      <c r="H202" s="10" t="str">
        <f>IF(ISBLANK(IFERROR(INDEX(Validation!H:H,MATCH(Mismatches!A202,Validation!N:N,0)),"")),"",IFERROR(INDEX(Validation!H:H,MATCH(Mismatches!A202,Validation!N:N,0)),""))</f>
        <v/>
      </c>
      <c r="I202" s="10" t="str">
        <f>IF(ISBLANK(IFERROR(INDEX(Validation!I:I,MATCH(Mismatches!A202,Validation!N:N,0)),"")),"",IFERROR(INDEX(Validation!I:I,MATCH(Mismatches!A202,Validation!N:N,0)),""))</f>
        <v/>
      </c>
      <c r="J202" s="6" t="str">
        <f>IF(ISBLANK(IFERROR(INDEX(Validation!J:J,MATCH(Mismatches!A202,Validation!N:N,0)),"")),"",IFERROR(INDEX(Validation!J:J,MATCH(Mismatches!A202,Validation!N:N,0)),""))</f>
        <v/>
      </c>
      <c r="K202" s="10" t="str">
        <f>IF(ISBLANK(IFERROR(INDEX(Validation!K:K,MATCH(Mismatches!A202,Validation!N:N,0)),"")),"",IFERROR(INDEX(Validation!K:K,MATCH(Mismatches!A202,Validation!N:N,0)),""))</f>
        <v/>
      </c>
    </row>
    <row r="203" spans="1:11">
      <c r="A203" s="6" t="str">
        <f>IF(A202&lt;Validation!$P$1,A202+1,"")</f>
        <v/>
      </c>
      <c r="B203" s="6" t="str">
        <f>IFERROR(INDEX(Validation!A:A,MATCH(Mismatches!A203,Validation!N:N,0)),"")</f>
        <v/>
      </c>
      <c r="C203" s="6" t="str">
        <f>IF(ISBLANK(IFERROR(INDEX(Validation!C:C,MATCH(Mismatches!A203,Validation!N:N,0)),"")),"",IFERROR(INDEX(Validation!C:C,MATCH(Mismatches!A203,Validation!N:N,0)),""))</f>
        <v/>
      </c>
      <c r="D203" s="10" t="str">
        <f>IFERROR(INDEX(Validation!D:D,MATCH(Mismatches!A203,Validation!N:N,0)),"")</f>
        <v/>
      </c>
      <c r="E203" s="10" t="str">
        <f>IFERROR(INDEX(Validation!E:E,MATCH(Mismatches!A203,Validation!N:N,0)),"")</f>
        <v/>
      </c>
      <c r="F203" s="10" t="str">
        <f>IFERROR(INDEX(Validation!F:F,MATCH(Mismatches!A203,Validation!N:N,0)),"")</f>
        <v/>
      </c>
      <c r="G203" s="10" t="str">
        <f>IFERROR(INDEX(Validation!G:G,MATCH(Mismatches!A203,Validation!N:N,0)),"")</f>
        <v/>
      </c>
      <c r="H203" s="10" t="str">
        <f>IF(ISBLANK(IFERROR(INDEX(Validation!H:H,MATCH(Mismatches!A203,Validation!N:N,0)),"")),"",IFERROR(INDEX(Validation!H:H,MATCH(Mismatches!A203,Validation!N:N,0)),""))</f>
        <v/>
      </c>
      <c r="I203" s="10" t="str">
        <f>IF(ISBLANK(IFERROR(INDEX(Validation!I:I,MATCH(Mismatches!A203,Validation!N:N,0)),"")),"",IFERROR(INDEX(Validation!I:I,MATCH(Mismatches!A203,Validation!N:N,0)),""))</f>
        <v/>
      </c>
      <c r="J203" s="6" t="str">
        <f>IF(ISBLANK(IFERROR(INDEX(Validation!J:J,MATCH(Mismatches!A203,Validation!N:N,0)),"")),"",IFERROR(INDEX(Validation!J:J,MATCH(Mismatches!A203,Validation!N:N,0)),""))</f>
        <v/>
      </c>
      <c r="K203" s="10" t="str">
        <f>IF(ISBLANK(IFERROR(INDEX(Validation!K:K,MATCH(Mismatches!A203,Validation!N:N,0)),"")),"",IFERROR(INDEX(Validation!K:K,MATCH(Mismatches!A203,Validation!N:N,0)),""))</f>
        <v/>
      </c>
    </row>
    <row r="204" spans="1:11">
      <c r="A204" s="6" t="str">
        <f>IF(A203&lt;Validation!$P$1,A203+1,"")</f>
        <v/>
      </c>
      <c r="B204" s="6" t="str">
        <f>IFERROR(INDEX(Validation!A:A,MATCH(Mismatches!A204,Validation!N:N,0)),"")</f>
        <v/>
      </c>
      <c r="C204" s="6" t="str">
        <f>IF(ISBLANK(IFERROR(INDEX(Validation!C:C,MATCH(Mismatches!A204,Validation!N:N,0)),"")),"",IFERROR(INDEX(Validation!C:C,MATCH(Mismatches!A204,Validation!N:N,0)),""))</f>
        <v/>
      </c>
      <c r="D204" s="10" t="str">
        <f>IFERROR(INDEX(Validation!D:D,MATCH(Mismatches!A204,Validation!N:N,0)),"")</f>
        <v/>
      </c>
      <c r="E204" s="10" t="str">
        <f>IFERROR(INDEX(Validation!E:E,MATCH(Mismatches!A204,Validation!N:N,0)),"")</f>
        <v/>
      </c>
      <c r="F204" s="10" t="str">
        <f>IFERROR(INDEX(Validation!F:F,MATCH(Mismatches!A204,Validation!N:N,0)),"")</f>
        <v/>
      </c>
      <c r="G204" s="10" t="str">
        <f>IFERROR(INDEX(Validation!G:G,MATCH(Mismatches!A204,Validation!N:N,0)),"")</f>
        <v/>
      </c>
      <c r="H204" s="10" t="str">
        <f>IF(ISBLANK(IFERROR(INDEX(Validation!H:H,MATCH(Mismatches!A204,Validation!N:N,0)),"")),"",IFERROR(INDEX(Validation!H:H,MATCH(Mismatches!A204,Validation!N:N,0)),""))</f>
        <v/>
      </c>
      <c r="I204" s="10" t="str">
        <f>IF(ISBLANK(IFERROR(INDEX(Validation!I:I,MATCH(Mismatches!A204,Validation!N:N,0)),"")),"",IFERROR(INDEX(Validation!I:I,MATCH(Mismatches!A204,Validation!N:N,0)),""))</f>
        <v/>
      </c>
      <c r="J204" s="6" t="str">
        <f>IF(ISBLANK(IFERROR(INDEX(Validation!J:J,MATCH(Mismatches!A204,Validation!N:N,0)),"")),"",IFERROR(INDEX(Validation!J:J,MATCH(Mismatches!A204,Validation!N:N,0)),""))</f>
        <v/>
      </c>
      <c r="K204" s="10" t="str">
        <f>IF(ISBLANK(IFERROR(INDEX(Validation!K:K,MATCH(Mismatches!A204,Validation!N:N,0)),"")),"",IFERROR(INDEX(Validation!K:K,MATCH(Mismatches!A204,Validation!N:N,0)),""))</f>
        <v/>
      </c>
    </row>
  </sheetData>
  <sheetProtection algorithmName="SHA-512" hashValue="mlufSKo2KNn+le/KNUjJUERZVuMRXLXm40PbICZWLU+FWw4E3lQrZPqCn89TvULrNdzcq7hHZs710c9rJ5XEyg==" saltValue="vwPoRJ+/t1igk9N++xMmFg==" spinCount="100000" sheet="1" objects="1" scenarios="1"/>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W17"/>
  <sheetViews>
    <sheetView workbookViewId="0">
      <selection activeCell="G24" sqref="G24"/>
    </sheetView>
  </sheetViews>
  <sheetFormatPr defaultColWidth="9.140625" defaultRowHeight="16.5"/>
  <cols>
    <col min="1" max="1" width="11.5703125" style="531" customWidth="1"/>
    <col min="2" max="2" width="23.140625" style="531" customWidth="1"/>
    <col min="3" max="3" width="13.85546875" style="531" customWidth="1"/>
    <col min="4" max="4" width="16.42578125" style="531" customWidth="1"/>
    <col min="5" max="11" width="15.7109375" style="531" customWidth="1"/>
    <col min="12" max="16384" width="9.140625" style="531"/>
  </cols>
  <sheetData>
    <row r="1" spans="1:23">
      <c r="A1" s="453" t="s">
        <v>0</v>
      </c>
      <c r="B1" s="44">
        <f>'General Info'!B1</f>
        <v>0</v>
      </c>
      <c r="C1" s="188"/>
      <c r="D1" s="188"/>
      <c r="E1" s="188"/>
    </row>
    <row r="2" spans="1:23">
      <c r="A2" s="569" t="str">
        <f>'General Info'!B2</f>
        <v>STATISTICS FOR THE YEAR ENDED MARCH, 2024 (AUDITED AND FINAL)</v>
      </c>
      <c r="B2" s="569"/>
      <c r="C2" s="569"/>
      <c r="D2" s="569"/>
      <c r="E2" s="569"/>
      <c r="F2" s="569"/>
    </row>
    <row r="3" spans="1:23">
      <c r="A3" s="570" t="s">
        <v>462</v>
      </c>
      <c r="B3" s="570"/>
      <c r="C3" s="570"/>
      <c r="D3" s="570"/>
      <c r="E3" s="570"/>
    </row>
    <row r="4" spans="1:23" ht="13.5" hidden="1" customHeight="1">
      <c r="A4" s="39" t="s">
        <v>48</v>
      </c>
      <c r="B4" s="39" t="s">
        <v>50</v>
      </c>
      <c r="C4" s="39" t="s">
        <v>51</v>
      </c>
      <c r="D4" s="39" t="s">
        <v>52</v>
      </c>
      <c r="E4" s="39" t="s">
        <v>53</v>
      </c>
      <c r="F4" s="39" t="s">
        <v>54</v>
      </c>
      <c r="G4" s="39" t="s">
        <v>55</v>
      </c>
      <c r="H4" s="39" t="s">
        <v>321</v>
      </c>
      <c r="I4" s="39" t="s">
        <v>322</v>
      </c>
      <c r="J4" s="39" t="s">
        <v>323</v>
      </c>
      <c r="K4" s="39" t="s">
        <v>56</v>
      </c>
      <c r="L4" s="39" t="s">
        <v>57</v>
      </c>
      <c r="M4" s="39" t="s">
        <v>58</v>
      </c>
      <c r="N4" s="39" t="s">
        <v>59</v>
      </c>
      <c r="O4" s="39" t="s">
        <v>1</v>
      </c>
      <c r="P4" s="39" t="s">
        <v>60</v>
      </c>
      <c r="Q4" s="39" t="s">
        <v>61</v>
      </c>
      <c r="R4" s="39" t="s">
        <v>62</v>
      </c>
      <c r="S4" s="39" t="s">
        <v>121</v>
      </c>
      <c r="T4" s="39" t="s">
        <v>122</v>
      </c>
      <c r="U4" s="39" t="s">
        <v>123</v>
      </c>
      <c r="V4" s="39" t="s">
        <v>124</v>
      </c>
      <c r="W4" s="39" t="s">
        <v>125</v>
      </c>
    </row>
    <row r="6" spans="1:23" ht="45">
      <c r="A6" s="518" t="s">
        <v>7</v>
      </c>
      <c r="B6" s="519" t="s">
        <v>451</v>
      </c>
      <c r="C6" s="519" t="s">
        <v>198</v>
      </c>
      <c r="D6" s="519" t="s">
        <v>405</v>
      </c>
      <c r="E6" s="519" t="s">
        <v>406</v>
      </c>
      <c r="F6" s="53" t="s">
        <v>463</v>
      </c>
      <c r="G6" s="53" t="s">
        <v>464</v>
      </c>
      <c r="H6" s="53" t="s">
        <v>465</v>
      </c>
    </row>
    <row r="7" spans="1:23" ht="21" customHeight="1">
      <c r="A7" s="533">
        <v>1</v>
      </c>
      <c r="B7" s="110"/>
      <c r="C7" s="110"/>
      <c r="D7" s="110"/>
      <c r="E7" s="337">
        <f>B7+C7-D7</f>
        <v>0</v>
      </c>
      <c r="F7" s="110"/>
      <c r="G7" s="110"/>
      <c r="H7" s="110"/>
    </row>
    <row r="8" spans="1:23" ht="22.5" customHeight="1">
      <c r="A8" s="531" t="s">
        <v>453</v>
      </c>
    </row>
    <row r="11" spans="1:23">
      <c r="B11" s="45"/>
      <c r="C11" s="454" t="s">
        <v>466</v>
      </c>
    </row>
    <row r="12" spans="1:23">
      <c r="A12" s="45"/>
      <c r="B12" s="45"/>
      <c r="C12" s="683" t="s">
        <v>467</v>
      </c>
      <c r="D12" s="684"/>
      <c r="E12" s="684"/>
      <c r="F12" s="685"/>
      <c r="G12" s="676" t="s">
        <v>468</v>
      </c>
      <c r="H12" s="676"/>
      <c r="I12" s="676"/>
      <c r="J12" s="676"/>
      <c r="K12" s="676" t="s">
        <v>339</v>
      </c>
      <c r="L12" s="676"/>
      <c r="M12" s="676"/>
      <c r="N12" s="676"/>
    </row>
    <row r="13" spans="1:23" ht="66">
      <c r="A13" s="677" t="s">
        <v>469</v>
      </c>
      <c r="B13" s="678"/>
      <c r="C13" s="451" t="s">
        <v>236</v>
      </c>
      <c r="D13" s="53" t="s">
        <v>342</v>
      </c>
      <c r="E13" s="455" t="s">
        <v>72</v>
      </c>
      <c r="F13" s="451" t="s">
        <v>470</v>
      </c>
      <c r="G13" s="451" t="s">
        <v>236</v>
      </c>
      <c r="H13" s="53" t="s">
        <v>342</v>
      </c>
      <c r="I13" s="455" t="s">
        <v>72</v>
      </c>
      <c r="J13" s="451" t="s">
        <v>470</v>
      </c>
      <c r="K13" s="451" t="s">
        <v>236</v>
      </c>
      <c r="L13" s="53" t="s">
        <v>342</v>
      </c>
      <c r="M13" s="455" t="s">
        <v>72</v>
      </c>
      <c r="N13" s="451" t="s">
        <v>470</v>
      </c>
    </row>
    <row r="14" spans="1:23">
      <c r="A14" s="679" t="s">
        <v>471</v>
      </c>
      <c r="B14" s="680"/>
      <c r="C14" s="110"/>
      <c r="D14" s="109"/>
      <c r="E14" s="111"/>
      <c r="F14" s="111"/>
      <c r="G14" s="110"/>
      <c r="H14" s="109"/>
      <c r="I14" s="111"/>
      <c r="J14" s="111"/>
      <c r="K14" s="544">
        <f>C14+G14</f>
        <v>0</v>
      </c>
      <c r="L14" s="544">
        <f t="shared" ref="L14:N14" si="0">D14+H14</f>
        <v>0</v>
      </c>
      <c r="M14" s="544">
        <f t="shared" si="0"/>
        <v>0</v>
      </c>
      <c r="N14" s="544">
        <f t="shared" si="0"/>
        <v>0</v>
      </c>
    </row>
    <row r="15" spans="1:23">
      <c r="A15" s="53" t="s">
        <v>472</v>
      </c>
      <c r="B15" s="53"/>
      <c r="C15" s="110"/>
      <c r="D15" s="109"/>
      <c r="E15" s="111"/>
      <c r="F15" s="111"/>
      <c r="G15" s="110"/>
      <c r="H15" s="109"/>
      <c r="I15" s="111"/>
      <c r="J15" s="111"/>
      <c r="K15" s="544">
        <f>C15+G15</f>
        <v>0</v>
      </c>
      <c r="L15" s="544">
        <f t="shared" ref="L15" si="1">D15+H15</f>
        <v>0</v>
      </c>
      <c r="M15" s="544">
        <f t="shared" ref="M15" si="2">E15+I15</f>
        <v>0</v>
      </c>
      <c r="N15" s="544">
        <f t="shared" ref="N15" si="3">F15+J15</f>
        <v>0</v>
      </c>
    </row>
    <row r="17" spans="1:4">
      <c r="A17" s="681"/>
      <c r="B17" s="682"/>
      <c r="C17" s="682"/>
      <c r="D17" s="682"/>
    </row>
  </sheetData>
  <sheetProtection algorithmName="SHA-512" hashValue="+do4Uwyu0gRFrVbRwi1M3FlwLSSQmN4Z6h0HOfly3L63wBSXy9PVimtATHCs+xr19Cbjl7iO+hKhi2DvIiwADw==" saltValue="nQiPwtl1bBVbQyLh2hzxnQ==" spinCount="100000" sheet="1" objects="1" scenarios="1"/>
  <mergeCells count="8">
    <mergeCell ref="K12:N12"/>
    <mergeCell ref="A13:B13"/>
    <mergeCell ref="A14:B14"/>
    <mergeCell ref="A2:F2"/>
    <mergeCell ref="A17:D17"/>
    <mergeCell ref="A3:E3"/>
    <mergeCell ref="C12:F12"/>
    <mergeCell ref="G12:J12"/>
  </mergeCells>
  <dataValidations count="1">
    <dataValidation type="decimal" operator="greaterThanOrEqual" allowBlank="1" showInputMessage="1" showErrorMessage="1" error="NOP or NOS, Lives, Premium, SA must be a non negative number. " sqref="B7:D7 F7:H7 C14:C15 I14:J15 E14:G15">
      <formula1>0</formula1>
    </dataValidation>
  </dataValidation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J63"/>
  <sheetViews>
    <sheetView workbookViewId="0">
      <selection activeCell="F9" sqref="F9"/>
    </sheetView>
  </sheetViews>
  <sheetFormatPr defaultColWidth="9.140625" defaultRowHeight="16.5"/>
  <cols>
    <col min="1" max="1" width="9.140625" style="46"/>
    <col min="2" max="2" width="40.42578125" style="46" customWidth="1"/>
    <col min="3" max="5" width="18.7109375" style="46" customWidth="1"/>
    <col min="6" max="6" width="15.7109375" style="46" customWidth="1"/>
    <col min="7" max="7" width="14" style="46" customWidth="1"/>
    <col min="8" max="8" width="17.28515625" style="46" customWidth="1"/>
    <col min="9" max="9" width="13.5703125" style="46" customWidth="1"/>
    <col min="10" max="10" width="13.140625" style="46" customWidth="1"/>
    <col min="11" max="16384" width="9.140625" style="46"/>
  </cols>
  <sheetData>
    <row r="1" spans="1:10" s="226" customFormat="1" ht="15">
      <c r="A1" s="226" t="s">
        <v>152</v>
      </c>
      <c r="B1" s="45">
        <f>'General Info'!B1</f>
        <v>0</v>
      </c>
    </row>
    <row r="2" spans="1:10">
      <c r="A2" s="569" t="str">
        <f>'General Info'!B2</f>
        <v>STATISTICS FOR THE YEAR ENDED MARCH, 2024 (AUDITED AND FINAL)</v>
      </c>
      <c r="B2" s="569"/>
      <c r="C2" s="569"/>
      <c r="D2" s="569"/>
      <c r="E2" s="569"/>
    </row>
    <row r="3" spans="1:10" ht="18.75">
      <c r="A3" s="686" t="s">
        <v>473</v>
      </c>
      <c r="B3" s="686"/>
      <c r="C3" s="686"/>
      <c r="D3" s="686"/>
      <c r="E3" s="686"/>
    </row>
    <row r="4" spans="1:10" ht="18.75">
      <c r="B4" s="448"/>
    </row>
    <row r="5" spans="1:10">
      <c r="B5" s="687" t="s">
        <v>705</v>
      </c>
      <c r="C5" s="687"/>
      <c r="D5" s="687"/>
    </row>
    <row r="6" spans="1:10" ht="66.75" customHeight="1">
      <c r="B6" s="53"/>
      <c r="C6" s="449" t="s">
        <v>474</v>
      </c>
      <c r="D6" s="449" t="s">
        <v>475</v>
      </c>
    </row>
    <row r="7" spans="1:10" ht="24.95" customHeight="1">
      <c r="B7" s="53" t="s">
        <v>476</v>
      </c>
      <c r="C7" s="35"/>
      <c r="D7" s="35"/>
    </row>
    <row r="8" spans="1:10" ht="24.95" customHeight="1">
      <c r="B8" s="53" t="s">
        <v>477</v>
      </c>
      <c r="C8" s="35"/>
      <c r="D8" s="35"/>
    </row>
    <row r="9" spans="1:10" ht="24.95" customHeight="1">
      <c r="B9" s="53" t="s">
        <v>478</v>
      </c>
      <c r="C9" s="35"/>
      <c r="D9" s="35"/>
    </row>
    <row r="10" spans="1:10">
      <c r="B10" s="53" t="s">
        <v>479</v>
      </c>
      <c r="C10" s="109"/>
      <c r="D10" s="109"/>
    </row>
    <row r="12" spans="1:10">
      <c r="B12" s="46" t="s">
        <v>480</v>
      </c>
    </row>
    <row r="13" spans="1:10" s="357" customFormat="1" ht="66.75" customHeight="1">
      <c r="B13" s="451" t="s">
        <v>481</v>
      </c>
      <c r="C13" s="449" t="s">
        <v>482</v>
      </c>
      <c r="D13" s="449" t="s">
        <v>483</v>
      </c>
      <c r="E13" s="449" t="s">
        <v>484</v>
      </c>
      <c r="F13" s="449" t="s">
        <v>485</v>
      </c>
      <c r="G13" s="449" t="s">
        <v>486</v>
      </c>
      <c r="H13" s="449" t="s">
        <v>487</v>
      </c>
      <c r="I13" s="449" t="s">
        <v>488</v>
      </c>
      <c r="J13" s="449" t="s">
        <v>489</v>
      </c>
    </row>
    <row r="14" spans="1:10">
      <c r="B14" s="53" t="s">
        <v>249</v>
      </c>
      <c r="C14" s="35"/>
      <c r="D14" s="36"/>
      <c r="E14" s="35"/>
      <c r="F14" s="35"/>
      <c r="G14" s="35"/>
      <c r="H14" s="35"/>
      <c r="I14" s="35"/>
      <c r="J14" s="35"/>
    </row>
    <row r="15" spans="1:10">
      <c r="B15" s="53" t="s">
        <v>570</v>
      </c>
      <c r="C15" s="35"/>
      <c r="D15" s="185"/>
      <c r="E15" s="35"/>
      <c r="F15" s="35"/>
      <c r="G15" s="35"/>
      <c r="H15" s="35"/>
      <c r="I15" s="35"/>
      <c r="J15" s="35"/>
    </row>
    <row r="17" spans="2:5">
      <c r="B17" s="46" t="s">
        <v>490</v>
      </c>
    </row>
    <row r="18" spans="2:5" s="357" customFormat="1" ht="46.5" customHeight="1">
      <c r="B18" s="449" t="s">
        <v>491</v>
      </c>
      <c r="C18" s="449" t="s">
        <v>492</v>
      </c>
      <c r="D18" s="449" t="s">
        <v>493</v>
      </c>
      <c r="E18" s="449" t="s">
        <v>706</v>
      </c>
    </row>
    <row r="19" spans="2:5">
      <c r="B19" s="35"/>
      <c r="C19" s="452"/>
      <c r="D19" s="452"/>
      <c r="E19" s="35"/>
    </row>
    <row r="20" spans="2:5">
      <c r="B20" s="35"/>
      <c r="C20" s="452"/>
      <c r="D20" s="452"/>
      <c r="E20" s="35"/>
    </row>
    <row r="21" spans="2:5">
      <c r="B21" s="35"/>
      <c r="C21" s="452"/>
      <c r="D21" s="452"/>
      <c r="E21" s="35"/>
    </row>
    <row r="22" spans="2:5">
      <c r="B22" s="35"/>
      <c r="C22" s="452"/>
      <c r="D22" s="452"/>
      <c r="E22" s="35"/>
    </row>
    <row r="23" spans="2:5">
      <c r="B23" s="35"/>
      <c r="C23" s="452"/>
      <c r="D23" s="452"/>
      <c r="E23" s="35"/>
    </row>
    <row r="24" spans="2:5">
      <c r="B24" s="35"/>
      <c r="C24" s="452"/>
      <c r="D24" s="452"/>
      <c r="E24" s="35"/>
    </row>
    <row r="25" spans="2:5">
      <c r="B25" s="35"/>
      <c r="C25" s="452"/>
      <c r="D25" s="452"/>
      <c r="E25" s="35"/>
    </row>
    <row r="26" spans="2:5">
      <c r="B26" s="35"/>
      <c r="C26" s="452"/>
      <c r="D26" s="452"/>
      <c r="E26" s="35"/>
    </row>
    <row r="27" spans="2:5">
      <c r="B27" s="35"/>
      <c r="C27" s="452"/>
      <c r="D27" s="452"/>
      <c r="E27" s="35"/>
    </row>
    <row r="28" spans="2:5">
      <c r="B28" s="35"/>
      <c r="C28" s="452"/>
      <c r="D28" s="452"/>
      <c r="E28" s="35"/>
    </row>
    <row r="29" spans="2:5">
      <c r="B29" s="35"/>
      <c r="C29" s="452"/>
      <c r="D29" s="452"/>
      <c r="E29" s="35"/>
    </row>
    <row r="30" spans="2:5">
      <c r="B30" s="35"/>
      <c r="C30" s="452"/>
      <c r="D30" s="452"/>
      <c r="E30" s="35"/>
    </row>
    <row r="31" spans="2:5">
      <c r="B31" s="35"/>
      <c r="C31" s="452"/>
      <c r="D31" s="452"/>
      <c r="E31" s="35"/>
    </row>
    <row r="32" spans="2:5">
      <c r="B32" s="35"/>
      <c r="C32" s="452"/>
      <c r="D32" s="452"/>
      <c r="E32" s="35"/>
    </row>
    <row r="33" spans="2:5">
      <c r="B33" s="35"/>
      <c r="C33" s="452"/>
      <c r="D33" s="452"/>
      <c r="E33" s="35"/>
    </row>
    <row r="34" spans="2:5">
      <c r="B34" s="35"/>
      <c r="C34" s="452"/>
      <c r="D34" s="452"/>
      <c r="E34" s="35"/>
    </row>
    <row r="35" spans="2:5">
      <c r="B35" s="35"/>
      <c r="C35" s="452"/>
      <c r="D35" s="452"/>
      <c r="E35" s="35"/>
    </row>
    <row r="36" spans="2:5">
      <c r="B36" s="35"/>
      <c r="C36" s="452"/>
      <c r="D36" s="452"/>
      <c r="E36" s="35"/>
    </row>
    <row r="37" spans="2:5">
      <c r="B37" s="35"/>
      <c r="C37" s="452"/>
      <c r="D37" s="452"/>
      <c r="E37" s="35"/>
    </row>
    <row r="38" spans="2:5">
      <c r="B38" s="35"/>
      <c r="C38" s="452"/>
      <c r="D38" s="452"/>
      <c r="E38" s="35"/>
    </row>
    <row r="39" spans="2:5">
      <c r="B39" s="35"/>
      <c r="C39" s="452"/>
      <c r="D39" s="452"/>
      <c r="E39" s="35"/>
    </row>
    <row r="40" spans="2:5">
      <c r="B40" s="35"/>
      <c r="C40" s="452"/>
      <c r="D40" s="452"/>
      <c r="E40" s="35"/>
    </row>
    <row r="41" spans="2:5">
      <c r="B41" s="35"/>
      <c r="C41" s="452"/>
      <c r="D41" s="452"/>
      <c r="E41" s="35"/>
    </row>
    <row r="42" spans="2:5">
      <c r="B42" s="35"/>
      <c r="C42" s="452"/>
      <c r="D42" s="452"/>
      <c r="E42" s="35"/>
    </row>
    <row r="43" spans="2:5">
      <c r="B43" s="35"/>
      <c r="C43" s="452"/>
      <c r="D43" s="452"/>
      <c r="E43" s="35"/>
    </row>
    <row r="44" spans="2:5">
      <c r="B44" s="35"/>
      <c r="C44" s="452"/>
      <c r="D44" s="452"/>
      <c r="E44" s="35"/>
    </row>
    <row r="45" spans="2:5">
      <c r="B45" s="35"/>
      <c r="C45" s="452"/>
      <c r="D45" s="452"/>
      <c r="E45" s="35"/>
    </row>
    <row r="46" spans="2:5">
      <c r="B46" s="35"/>
      <c r="C46" s="452"/>
      <c r="D46" s="452"/>
      <c r="E46" s="35"/>
    </row>
    <row r="47" spans="2:5">
      <c r="B47" s="35"/>
      <c r="C47" s="452"/>
      <c r="D47" s="452"/>
      <c r="E47" s="35"/>
    </row>
    <row r="48" spans="2:5">
      <c r="B48" s="35"/>
      <c r="C48" s="452"/>
      <c r="D48" s="452"/>
      <c r="E48" s="35"/>
    </row>
    <row r="49" spans="2:5">
      <c r="B49" s="35"/>
      <c r="C49" s="452"/>
      <c r="D49" s="452"/>
      <c r="E49" s="35"/>
    </row>
    <row r="50" spans="2:5">
      <c r="B50" s="35"/>
      <c r="C50" s="452"/>
      <c r="D50" s="452"/>
      <c r="E50" s="35"/>
    </row>
    <row r="51" spans="2:5">
      <c r="B51" s="35"/>
      <c r="C51" s="452"/>
      <c r="D51" s="452"/>
      <c r="E51" s="35"/>
    </row>
    <row r="52" spans="2:5">
      <c r="B52" s="35"/>
      <c r="C52" s="452"/>
      <c r="D52" s="452"/>
      <c r="E52" s="35"/>
    </row>
    <row r="53" spans="2:5">
      <c r="B53" s="35"/>
      <c r="C53" s="452"/>
      <c r="D53" s="452"/>
      <c r="E53" s="35"/>
    </row>
    <row r="54" spans="2:5">
      <c r="B54" s="35"/>
      <c r="C54" s="452"/>
      <c r="D54" s="452"/>
      <c r="E54" s="35"/>
    </row>
    <row r="55" spans="2:5">
      <c r="B55" s="35"/>
      <c r="C55" s="452"/>
      <c r="D55" s="452"/>
      <c r="E55" s="35"/>
    </row>
    <row r="56" spans="2:5">
      <c r="B56" s="35"/>
      <c r="C56" s="452"/>
      <c r="D56" s="452"/>
      <c r="E56" s="35"/>
    </row>
    <row r="57" spans="2:5">
      <c r="B57" s="35"/>
      <c r="C57" s="452"/>
      <c r="D57" s="452"/>
      <c r="E57" s="35"/>
    </row>
    <row r="58" spans="2:5">
      <c r="B58" s="35"/>
      <c r="C58" s="452"/>
      <c r="D58" s="452"/>
      <c r="E58" s="35"/>
    </row>
    <row r="59" spans="2:5">
      <c r="B59" s="35"/>
      <c r="C59" s="452"/>
      <c r="D59" s="452"/>
      <c r="E59" s="35"/>
    </row>
    <row r="60" spans="2:5">
      <c r="B60" s="35"/>
      <c r="C60" s="452"/>
      <c r="D60" s="452"/>
      <c r="E60" s="35"/>
    </row>
    <row r="61" spans="2:5">
      <c r="B61" s="35"/>
      <c r="C61" s="452"/>
      <c r="D61" s="452"/>
      <c r="E61" s="35"/>
    </row>
    <row r="62" spans="2:5">
      <c r="B62" s="35"/>
      <c r="C62" s="452"/>
      <c r="D62" s="452"/>
      <c r="E62" s="35"/>
    </row>
    <row r="63" spans="2:5">
      <c r="B63" s="35"/>
      <c r="C63" s="452"/>
      <c r="D63" s="452"/>
      <c r="E63" s="35"/>
    </row>
  </sheetData>
  <sheetProtection algorithmName="SHA-512" hashValue="HrLy3lZytMNLOxT//mNix1+RQJW8YqafHokiT5fcTAJlXp5c+POeLZHhbsYGfVEEvG/UWs7YcWoZVR0S/kLLQw==" saltValue="Fclf8+mQKvjpUzyW5HnOyg==" spinCount="100000" sheet="1" objects="1" scenarios="1"/>
  <mergeCells count="3">
    <mergeCell ref="A3:E3"/>
    <mergeCell ref="A2:E2"/>
    <mergeCell ref="B5:D5"/>
  </mergeCells>
  <dataValidations count="2">
    <dataValidation type="decimal" operator="greaterThanOrEqual" allowBlank="1" showInputMessage="1" showErrorMessage="1" error="NOP or NOS, Lives, Premium, SA must be a non negative number. _x000a_" sqref="C7:D9 E19:E63 C14:J15">
      <formula1>0</formula1>
    </dataValidation>
    <dataValidation type="date" operator="lessThanOrEqual" allowBlank="1" showInputMessage="1" showErrorMessage="1" sqref="C19:D63">
      <formula1>45383</formula1>
    </dataValidation>
  </dataValidation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H60"/>
  <sheetViews>
    <sheetView workbookViewId="0">
      <selection activeCell="C11" sqref="C11:C12"/>
    </sheetView>
  </sheetViews>
  <sheetFormatPr defaultColWidth="9.140625" defaultRowHeight="12.75"/>
  <cols>
    <col min="1" max="1" width="9.7109375" style="413" customWidth="1"/>
    <col min="2" max="2" width="22.5703125" style="413" customWidth="1"/>
    <col min="3" max="6" width="15.7109375" style="413" customWidth="1"/>
    <col min="7" max="16384" width="9.140625" style="413"/>
  </cols>
  <sheetData>
    <row r="1" spans="1:8" s="530" customFormat="1" ht="16.5">
      <c r="A1" s="335" t="s">
        <v>152</v>
      </c>
      <c r="B1" s="347">
        <f>'General Info'!B1</f>
        <v>0</v>
      </c>
    </row>
    <row r="2" spans="1:8" ht="15" customHeight="1">
      <c r="A2" s="688" t="str">
        <f>'General Info'!B2</f>
        <v>STATISTICS FOR THE YEAR ENDED MARCH, 2024 (AUDITED AND FINAL)</v>
      </c>
      <c r="B2" s="688"/>
      <c r="C2" s="688"/>
      <c r="D2" s="688"/>
      <c r="E2" s="688"/>
      <c r="F2" s="688"/>
      <c r="G2" s="688"/>
      <c r="H2" s="530"/>
    </row>
    <row r="3" spans="1:8" ht="21" customHeight="1">
      <c r="A3" s="414"/>
      <c r="B3" s="414"/>
      <c r="C3" s="414"/>
      <c r="D3" s="689" t="s">
        <v>494</v>
      </c>
      <c r="E3" s="689"/>
      <c r="F3" s="689"/>
    </row>
    <row r="4" spans="1:8" ht="12.75" customHeight="1">
      <c r="A4" s="690" t="s">
        <v>495</v>
      </c>
      <c r="B4" s="691"/>
      <c r="C4" s="691"/>
      <c r="D4" s="691"/>
      <c r="E4" s="691"/>
      <c r="F4" s="691"/>
    </row>
    <row r="5" spans="1:8" ht="14.25" customHeight="1" thickBot="1">
      <c r="A5" s="692"/>
      <c r="B5" s="693"/>
      <c r="C5" s="693"/>
      <c r="D5" s="693"/>
      <c r="E5" s="693"/>
      <c r="F5" s="693"/>
    </row>
    <row r="6" spans="1:8" ht="12.75" customHeight="1">
      <c r="A6" s="694" t="s">
        <v>7</v>
      </c>
      <c r="B6" s="696" t="s">
        <v>496</v>
      </c>
      <c r="C6" s="696" t="s">
        <v>497</v>
      </c>
      <c r="D6" s="696" t="s">
        <v>498</v>
      </c>
      <c r="E6" s="696" t="s">
        <v>241</v>
      </c>
      <c r="F6" s="698" t="s">
        <v>499</v>
      </c>
    </row>
    <row r="7" spans="1:8" ht="19.5" customHeight="1" thickBot="1">
      <c r="A7" s="695"/>
      <c r="B7" s="697"/>
      <c r="C7" s="697"/>
      <c r="D7" s="697"/>
      <c r="E7" s="697"/>
      <c r="F7" s="699"/>
    </row>
    <row r="8" spans="1:8" ht="18.75" customHeight="1">
      <c r="A8" s="415" t="s">
        <v>500</v>
      </c>
      <c r="B8" s="416" t="s">
        <v>501</v>
      </c>
      <c r="C8" s="417" t="s">
        <v>502</v>
      </c>
      <c r="D8" s="417" t="s">
        <v>503</v>
      </c>
      <c r="E8" s="417"/>
      <c r="F8" s="417" t="s">
        <v>504</v>
      </c>
    </row>
    <row r="9" spans="1:8" ht="15" customHeight="1">
      <c r="A9" s="418"/>
      <c r="B9" s="419" t="s">
        <v>505</v>
      </c>
      <c r="C9" s="420"/>
      <c r="D9" s="420"/>
      <c r="E9" s="420"/>
      <c r="F9" s="420"/>
    </row>
    <row r="10" spans="1:8">
      <c r="A10" s="421">
        <v>1</v>
      </c>
      <c r="B10" s="422" t="s">
        <v>506</v>
      </c>
      <c r="C10" s="547">
        <f>C11+C12</f>
        <v>0</v>
      </c>
      <c r="D10" s="547">
        <f t="shared" ref="D10:F10" si="0">D11+D12</f>
        <v>0</v>
      </c>
      <c r="E10" s="547">
        <f t="shared" si="0"/>
        <v>0</v>
      </c>
      <c r="F10" s="547">
        <f t="shared" si="0"/>
        <v>0</v>
      </c>
    </row>
    <row r="11" spans="1:8" ht="15">
      <c r="A11" s="423"/>
      <c r="B11" s="424" t="s">
        <v>507</v>
      </c>
      <c r="C11" s="186"/>
      <c r="D11" s="187"/>
      <c r="E11" s="187"/>
      <c r="F11" s="186"/>
    </row>
    <row r="12" spans="1:8" ht="15">
      <c r="A12" s="423"/>
      <c r="B12" s="424" t="s">
        <v>508</v>
      </c>
      <c r="C12" s="186"/>
      <c r="D12" s="187"/>
      <c r="E12" s="187"/>
      <c r="F12" s="186"/>
    </row>
    <row r="13" spans="1:8">
      <c r="A13" s="421">
        <v>2</v>
      </c>
      <c r="B13" s="422" t="s">
        <v>509</v>
      </c>
      <c r="C13" s="547">
        <f>C14+C15</f>
        <v>0</v>
      </c>
      <c r="D13" s="547">
        <f t="shared" ref="D13" si="1">D14+D15</f>
        <v>0</v>
      </c>
      <c r="E13" s="547">
        <f t="shared" ref="E13" si="2">E14+E15</f>
        <v>0</v>
      </c>
      <c r="F13" s="547">
        <f t="shared" ref="F13" si="3">F14+F15</f>
        <v>0</v>
      </c>
    </row>
    <row r="14" spans="1:8" ht="15">
      <c r="A14" s="423"/>
      <c r="B14" s="424" t="s">
        <v>507</v>
      </c>
      <c r="C14" s="186"/>
      <c r="D14" s="187"/>
      <c r="E14" s="187"/>
      <c r="F14" s="186"/>
    </row>
    <row r="15" spans="1:8" ht="15">
      <c r="A15" s="423"/>
      <c r="B15" s="424" t="s">
        <v>508</v>
      </c>
      <c r="C15" s="186"/>
      <c r="D15" s="187"/>
      <c r="E15" s="187"/>
      <c r="F15" s="186"/>
    </row>
    <row r="16" spans="1:8">
      <c r="A16" s="421">
        <v>3</v>
      </c>
      <c r="B16" s="422" t="s">
        <v>364</v>
      </c>
      <c r="C16" s="547">
        <f>C17+C18</f>
        <v>0</v>
      </c>
      <c r="D16" s="547">
        <f t="shared" ref="D16" si="4">D17+D18</f>
        <v>0</v>
      </c>
      <c r="E16" s="547">
        <f t="shared" ref="E16" si="5">E17+E18</f>
        <v>0</v>
      </c>
      <c r="F16" s="547">
        <f t="shared" ref="F16" si="6">F17+F18</f>
        <v>0</v>
      </c>
    </row>
    <row r="17" spans="1:6" ht="15">
      <c r="A17" s="423"/>
      <c r="B17" s="424" t="s">
        <v>507</v>
      </c>
      <c r="C17" s="186"/>
      <c r="D17" s="187"/>
      <c r="E17" s="187"/>
      <c r="F17" s="186"/>
    </row>
    <row r="18" spans="1:6" ht="15">
      <c r="A18" s="423"/>
      <c r="B18" s="424" t="s">
        <v>508</v>
      </c>
      <c r="C18" s="186"/>
      <c r="D18" s="187"/>
      <c r="E18" s="187"/>
      <c r="F18" s="186"/>
    </row>
    <row r="19" spans="1:6">
      <c r="A19" s="421">
        <v>4</v>
      </c>
      <c r="B19" s="422" t="s">
        <v>510</v>
      </c>
      <c r="C19" s="547">
        <f>C20+C21</f>
        <v>0</v>
      </c>
      <c r="D19" s="547">
        <f t="shared" ref="D19" si="7">D20+D21</f>
        <v>0</v>
      </c>
      <c r="E19" s="547">
        <f t="shared" ref="E19" si="8">E20+E21</f>
        <v>0</v>
      </c>
      <c r="F19" s="547">
        <f t="shared" ref="F19" si="9">F20+F21</f>
        <v>0</v>
      </c>
    </row>
    <row r="20" spans="1:6" ht="15">
      <c r="A20" s="423"/>
      <c r="B20" s="424" t="s">
        <v>507</v>
      </c>
      <c r="C20" s="186"/>
      <c r="D20" s="187"/>
      <c r="E20" s="187"/>
      <c r="F20" s="186"/>
    </row>
    <row r="21" spans="1:6" ht="15.75" thickBot="1">
      <c r="A21" s="427"/>
      <c r="B21" s="428" t="s">
        <v>508</v>
      </c>
      <c r="C21" s="186"/>
      <c r="D21" s="187"/>
      <c r="E21" s="187"/>
      <c r="F21" s="186"/>
    </row>
    <row r="22" spans="1:6" ht="18" thickBot="1">
      <c r="A22" s="429" t="s">
        <v>511</v>
      </c>
      <c r="B22" s="430" t="s">
        <v>512</v>
      </c>
      <c r="C22" s="425">
        <f>C10+C13+C16+C19</f>
        <v>0</v>
      </c>
      <c r="D22" s="425">
        <f t="shared" ref="D22:F22" si="10">D10+D13+D16+D19</f>
        <v>0</v>
      </c>
      <c r="E22" s="425">
        <f t="shared" si="10"/>
        <v>0</v>
      </c>
      <c r="F22" s="425">
        <f t="shared" si="10"/>
        <v>0</v>
      </c>
    </row>
    <row r="23" spans="1:6" ht="14.25">
      <c r="A23" s="431"/>
      <c r="B23" s="432" t="s">
        <v>513</v>
      </c>
      <c r="C23" s="425"/>
      <c r="D23" s="426"/>
      <c r="E23" s="426"/>
      <c r="F23" s="425"/>
    </row>
    <row r="24" spans="1:6">
      <c r="A24" s="421">
        <v>1</v>
      </c>
      <c r="B24" s="422" t="s">
        <v>506</v>
      </c>
      <c r="C24" s="547">
        <f>C25+C26</f>
        <v>0</v>
      </c>
      <c r="D24" s="547">
        <f t="shared" ref="D24" si="11">D25+D26</f>
        <v>0</v>
      </c>
      <c r="E24" s="547">
        <f t="shared" ref="E24" si="12">E25+E26</f>
        <v>0</v>
      </c>
      <c r="F24" s="547">
        <f t="shared" ref="F24" si="13">F25+F26</f>
        <v>0</v>
      </c>
    </row>
    <row r="25" spans="1:6" ht="15">
      <c r="A25" s="423"/>
      <c r="B25" s="424" t="s">
        <v>507</v>
      </c>
      <c r="C25" s="186"/>
      <c r="D25" s="187"/>
      <c r="E25" s="187"/>
      <c r="F25" s="186"/>
    </row>
    <row r="26" spans="1:6" ht="15">
      <c r="A26" s="423"/>
      <c r="B26" s="424" t="s">
        <v>508</v>
      </c>
      <c r="C26" s="186"/>
      <c r="D26" s="187"/>
      <c r="E26" s="187"/>
      <c r="F26" s="186"/>
    </row>
    <row r="27" spans="1:6">
      <c r="A27" s="421">
        <v>2</v>
      </c>
      <c r="B27" s="422" t="s">
        <v>509</v>
      </c>
      <c r="C27" s="547">
        <f>C28+C29</f>
        <v>0</v>
      </c>
      <c r="D27" s="547">
        <f t="shared" ref="D27" si="14">D28+D29</f>
        <v>0</v>
      </c>
      <c r="E27" s="547">
        <f t="shared" ref="E27" si="15">E28+E29</f>
        <v>0</v>
      </c>
      <c r="F27" s="547">
        <f t="shared" ref="F27" si="16">F28+F29</f>
        <v>0</v>
      </c>
    </row>
    <row r="28" spans="1:6" ht="15">
      <c r="A28" s="423"/>
      <c r="B28" s="424" t="s">
        <v>507</v>
      </c>
      <c r="C28" s="186"/>
      <c r="D28" s="187"/>
      <c r="E28" s="187"/>
      <c r="F28" s="186"/>
    </row>
    <row r="29" spans="1:6" ht="15">
      <c r="A29" s="423"/>
      <c r="B29" s="424" t="s">
        <v>508</v>
      </c>
      <c r="C29" s="186"/>
      <c r="D29" s="187"/>
      <c r="E29" s="187"/>
      <c r="F29" s="186"/>
    </row>
    <row r="30" spans="1:6">
      <c r="A30" s="421">
        <v>3</v>
      </c>
      <c r="B30" s="422" t="s">
        <v>364</v>
      </c>
      <c r="C30" s="547">
        <f>C31+C32</f>
        <v>0</v>
      </c>
      <c r="D30" s="547">
        <f t="shared" ref="D30" si="17">D31+D32</f>
        <v>0</v>
      </c>
      <c r="E30" s="547">
        <f t="shared" ref="E30" si="18">E31+E32</f>
        <v>0</v>
      </c>
      <c r="F30" s="547">
        <f t="shared" ref="F30" si="19">F31+F32</f>
        <v>0</v>
      </c>
    </row>
    <row r="31" spans="1:6" ht="15">
      <c r="A31" s="423"/>
      <c r="B31" s="424" t="s">
        <v>507</v>
      </c>
      <c r="C31" s="186"/>
      <c r="D31" s="187"/>
      <c r="E31" s="187"/>
      <c r="F31" s="186"/>
    </row>
    <row r="32" spans="1:6" ht="15">
      <c r="A32" s="423"/>
      <c r="B32" s="424" t="s">
        <v>508</v>
      </c>
      <c r="C32" s="186"/>
      <c r="D32" s="187"/>
      <c r="E32" s="187"/>
      <c r="F32" s="186"/>
    </row>
    <row r="33" spans="1:6">
      <c r="A33" s="421">
        <v>4</v>
      </c>
      <c r="B33" s="422" t="s">
        <v>510</v>
      </c>
      <c r="C33" s="547">
        <f>C34+C35</f>
        <v>0</v>
      </c>
      <c r="D33" s="547">
        <f t="shared" ref="D33" si="20">D34+D35</f>
        <v>0</v>
      </c>
      <c r="E33" s="547">
        <f t="shared" ref="E33" si="21">E34+E35</f>
        <v>0</v>
      </c>
      <c r="F33" s="547">
        <f t="shared" ref="F33" si="22">F34+F35</f>
        <v>0</v>
      </c>
    </row>
    <row r="34" spans="1:6" ht="15">
      <c r="A34" s="423"/>
      <c r="B34" s="424" t="s">
        <v>507</v>
      </c>
      <c r="C34" s="186"/>
      <c r="D34" s="187"/>
      <c r="E34" s="187"/>
      <c r="F34" s="186"/>
    </row>
    <row r="35" spans="1:6" ht="15.75" thickBot="1">
      <c r="A35" s="427"/>
      <c r="B35" s="428" t="s">
        <v>508</v>
      </c>
      <c r="C35" s="186"/>
      <c r="D35" s="187"/>
      <c r="E35" s="187"/>
      <c r="F35" s="186"/>
    </row>
    <row r="36" spans="1:6" ht="18" thickBot="1">
      <c r="A36" s="429" t="s">
        <v>514</v>
      </c>
      <c r="B36" s="430" t="s">
        <v>512</v>
      </c>
      <c r="C36" s="425">
        <f>C24+C27+C30+C33</f>
        <v>0</v>
      </c>
      <c r="D36" s="425">
        <f t="shared" ref="D36:F36" si="23">D24+D27+D30+D33</f>
        <v>0</v>
      </c>
      <c r="E36" s="425">
        <f t="shared" si="23"/>
        <v>0</v>
      </c>
      <c r="F36" s="425">
        <f t="shared" si="23"/>
        <v>0</v>
      </c>
    </row>
    <row r="37" spans="1:6" ht="18" thickBot="1">
      <c r="A37" s="429" t="s">
        <v>515</v>
      </c>
      <c r="B37" s="430" t="s">
        <v>516</v>
      </c>
      <c r="C37" s="425">
        <f>C22+C36</f>
        <v>0</v>
      </c>
      <c r="D37" s="426">
        <f>D22+D36</f>
        <v>0</v>
      </c>
      <c r="E37" s="426">
        <f>E22+E36</f>
        <v>0</v>
      </c>
      <c r="F37" s="425">
        <f>F22+F36</f>
        <v>0</v>
      </c>
    </row>
    <row r="38" spans="1:6" ht="21.75" customHeight="1">
      <c r="A38" s="431"/>
      <c r="B38" s="433" t="s">
        <v>517</v>
      </c>
      <c r="C38" s="425"/>
      <c r="D38" s="426"/>
      <c r="E38" s="426"/>
      <c r="F38" s="425"/>
    </row>
    <row r="39" spans="1:6" ht="14.25">
      <c r="A39" s="423"/>
      <c r="B39" s="434" t="s">
        <v>518</v>
      </c>
      <c r="C39" s="425"/>
      <c r="D39" s="426"/>
      <c r="E39" s="426"/>
      <c r="F39" s="425"/>
    </row>
    <row r="40" spans="1:6" ht="15">
      <c r="A40" s="421">
        <v>1</v>
      </c>
      <c r="B40" s="435" t="s">
        <v>519</v>
      </c>
      <c r="C40" s="186"/>
      <c r="D40" s="187"/>
      <c r="E40" s="187"/>
      <c r="F40" s="186"/>
    </row>
    <row r="41" spans="1:6" ht="15">
      <c r="A41" s="421">
        <v>2</v>
      </c>
      <c r="B41" s="435" t="s">
        <v>520</v>
      </c>
      <c r="C41" s="186"/>
      <c r="D41" s="187"/>
      <c r="E41" s="187"/>
      <c r="F41" s="186"/>
    </row>
    <row r="42" spans="1:6" ht="15">
      <c r="A42" s="421">
        <v>3</v>
      </c>
      <c r="B42" s="424" t="s">
        <v>360</v>
      </c>
      <c r="C42" s="186"/>
      <c r="D42" s="187"/>
      <c r="E42" s="187"/>
      <c r="F42" s="186"/>
    </row>
    <row r="43" spans="1:6" ht="15.75" thickBot="1">
      <c r="A43" s="436">
        <v>4</v>
      </c>
      <c r="B43" s="428" t="s">
        <v>203</v>
      </c>
      <c r="C43" s="186"/>
      <c r="D43" s="187"/>
      <c r="E43" s="187"/>
      <c r="F43" s="186"/>
    </row>
    <row r="44" spans="1:6" ht="18" thickBot="1">
      <c r="A44" s="429" t="s">
        <v>521</v>
      </c>
      <c r="B44" s="430" t="s">
        <v>512</v>
      </c>
      <c r="C44" s="425">
        <f>SUM(C40:C43)</f>
        <v>0</v>
      </c>
      <c r="D44" s="426">
        <f>SUM(D40:D43)</f>
        <v>0</v>
      </c>
      <c r="E44" s="426">
        <f>SUM(E40:E43)</f>
        <v>0</v>
      </c>
      <c r="F44" s="425">
        <f>SUM(F40:F43)</f>
        <v>0</v>
      </c>
    </row>
    <row r="45" spans="1:6" ht="14.25">
      <c r="A45" s="437"/>
      <c r="B45" s="438" t="s">
        <v>522</v>
      </c>
      <c r="C45" s="425"/>
      <c r="D45" s="426"/>
      <c r="E45" s="426"/>
      <c r="F45" s="425"/>
    </row>
    <row r="46" spans="1:6" ht="15">
      <c r="A46" s="421">
        <v>1</v>
      </c>
      <c r="B46" s="435" t="s">
        <v>519</v>
      </c>
      <c r="C46" s="186"/>
      <c r="D46" s="187"/>
      <c r="E46" s="187"/>
      <c r="F46" s="186"/>
    </row>
    <row r="47" spans="1:6" ht="15">
      <c r="A47" s="421">
        <v>2</v>
      </c>
      <c r="B47" s="435" t="s">
        <v>520</v>
      </c>
      <c r="C47" s="186"/>
      <c r="D47" s="187"/>
      <c r="E47" s="187"/>
      <c r="F47" s="186"/>
    </row>
    <row r="48" spans="1:6" ht="15">
      <c r="A48" s="421">
        <v>3</v>
      </c>
      <c r="B48" s="424" t="s">
        <v>360</v>
      </c>
      <c r="C48" s="186"/>
      <c r="D48" s="187"/>
      <c r="E48" s="187"/>
      <c r="F48" s="186"/>
    </row>
    <row r="49" spans="1:6" ht="15.75" thickBot="1">
      <c r="A49" s="436">
        <v>4</v>
      </c>
      <c r="B49" s="428" t="s">
        <v>203</v>
      </c>
      <c r="C49" s="186"/>
      <c r="D49" s="187"/>
      <c r="E49" s="187"/>
      <c r="F49" s="186"/>
    </row>
    <row r="50" spans="1:6" ht="18" thickBot="1">
      <c r="A50" s="429" t="s">
        <v>523</v>
      </c>
      <c r="B50" s="430" t="s">
        <v>512</v>
      </c>
      <c r="C50" s="425">
        <f>SUM(C46:C49)</f>
        <v>0</v>
      </c>
      <c r="D50" s="426">
        <f>SUM(D46:D49)</f>
        <v>0</v>
      </c>
      <c r="E50" s="426">
        <f>SUM(E46:E49)</f>
        <v>0</v>
      </c>
      <c r="F50" s="425">
        <f>SUM(F46:F49)</f>
        <v>0</v>
      </c>
    </row>
    <row r="51" spans="1:6" ht="18" thickBot="1">
      <c r="A51" s="429" t="s">
        <v>524</v>
      </c>
      <c r="B51" s="439" t="s">
        <v>525</v>
      </c>
      <c r="C51" s="425">
        <f>C44+C50</f>
        <v>0</v>
      </c>
      <c r="D51" s="426">
        <f>D44+D50</f>
        <v>0</v>
      </c>
      <c r="E51" s="426">
        <f>E44+E50</f>
        <v>0</v>
      </c>
      <c r="F51" s="425">
        <f>F44+F50</f>
        <v>0</v>
      </c>
    </row>
    <row r="52" spans="1:6" ht="13.5" thickBot="1">
      <c r="A52" s="440"/>
      <c r="B52" s="441"/>
      <c r="C52" s="186"/>
      <c r="D52" s="187"/>
      <c r="E52" s="187"/>
      <c r="F52" s="186"/>
    </row>
    <row r="53" spans="1:6" ht="18" thickBot="1">
      <c r="A53" s="429" t="s">
        <v>526</v>
      </c>
      <c r="B53" s="442" t="s">
        <v>527</v>
      </c>
      <c r="C53" s="425">
        <f>C37+C51</f>
        <v>0</v>
      </c>
      <c r="D53" s="425">
        <f t="shared" ref="D53:F53" si="24">D37+D51</f>
        <v>0</v>
      </c>
      <c r="E53" s="425">
        <f t="shared" si="24"/>
        <v>0</v>
      </c>
      <c r="F53" s="425">
        <f t="shared" si="24"/>
        <v>0</v>
      </c>
    </row>
    <row r="54" spans="1:6">
      <c r="A54" s="443"/>
    </row>
    <row r="55" spans="1:6">
      <c r="A55" s="443"/>
      <c r="B55" s="444" t="s">
        <v>528</v>
      </c>
    </row>
    <row r="56" spans="1:6">
      <c r="A56" s="443"/>
      <c r="B56" s="445" t="s">
        <v>529</v>
      </c>
    </row>
    <row r="57" spans="1:6">
      <c r="A57" s="443"/>
      <c r="B57" s="446" t="s">
        <v>530</v>
      </c>
    </row>
    <row r="58" spans="1:6">
      <c r="A58" s="443"/>
      <c r="B58" s="446" t="s">
        <v>531</v>
      </c>
    </row>
    <row r="59" spans="1:6">
      <c r="A59" s="443"/>
      <c r="B59" s="445" t="s">
        <v>532</v>
      </c>
    </row>
    <row r="60" spans="1:6">
      <c r="A60" s="443"/>
      <c r="B60" s="447"/>
      <c r="C60" s="447"/>
      <c r="D60" s="447"/>
      <c r="E60" s="447"/>
    </row>
  </sheetData>
  <sheetProtection algorithmName="SHA-512" hashValue="0G7tZWAndhR9BVNNs7VZJTnTumahJrhiMmPp+obJoB3StzCZSJCDQ3dRg6y/eT33czpexM8ADKuSuQqdc+obXg==" saltValue="9hFyJfSB/lMmwRulOQI8fg==" spinCount="100000" sheet="1" objects="1" scenarios="1"/>
  <mergeCells count="9">
    <mergeCell ref="A2:G2"/>
    <mergeCell ref="D3:F3"/>
    <mergeCell ref="A4:F5"/>
    <mergeCell ref="A6:A7"/>
    <mergeCell ref="B6:B7"/>
    <mergeCell ref="C6:C7"/>
    <mergeCell ref="D6:D7"/>
    <mergeCell ref="E6:E7"/>
    <mergeCell ref="F6:F7"/>
  </mergeCells>
  <dataValidations count="1">
    <dataValidation type="decimal" operator="greaterThanOrEqual" allowBlank="1" showInputMessage="1" showErrorMessage="1" error="NOP or NOS, Lives, Premium, SA must be a non negative number. _x000a_" sqref="C11:F12 C14:F15 C17:F18 C20:F21 C25:F26 C28:F29 C31:F32 C34:F35 C40:F43 C46:F49">
      <formula1>0</formula1>
    </dataValidation>
  </dataValidation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G78"/>
  <sheetViews>
    <sheetView tabSelected="1" workbookViewId="0">
      <selection activeCell="J17" sqref="J17"/>
    </sheetView>
  </sheetViews>
  <sheetFormatPr defaultColWidth="9.140625" defaultRowHeight="15"/>
  <cols>
    <col min="1" max="1" width="10.5703125" style="376" customWidth="1"/>
    <col min="2" max="2" width="28.5703125" style="376" customWidth="1"/>
    <col min="3" max="6" width="15.7109375" style="376" customWidth="1"/>
    <col min="7" max="16384" width="9.140625" style="376"/>
  </cols>
  <sheetData>
    <row r="1" spans="1:7" s="375" customFormat="1" ht="16.5">
      <c r="A1" s="373" t="s">
        <v>152</v>
      </c>
      <c r="B1" s="374">
        <f>'General Info'!B1</f>
        <v>0</v>
      </c>
    </row>
    <row r="2" spans="1:7" ht="16.5" customHeight="1">
      <c r="A2" s="700" t="str">
        <f>'General Info'!B2</f>
        <v>STATISTICS FOR THE YEAR ENDED MARCH, 2024 (AUDITED AND FINAL)</v>
      </c>
      <c r="B2" s="700"/>
      <c r="C2" s="700"/>
      <c r="D2" s="700"/>
      <c r="E2" s="700"/>
      <c r="F2" s="700"/>
      <c r="G2" s="375"/>
    </row>
    <row r="3" spans="1:7" ht="21" customHeight="1">
      <c r="E3" s="701" t="s">
        <v>494</v>
      </c>
      <c r="F3" s="701"/>
    </row>
    <row r="4" spans="1:7" ht="14.25" customHeight="1" thickBot="1">
      <c r="A4" s="377" t="s">
        <v>533</v>
      </c>
      <c r="B4" s="377"/>
      <c r="C4" s="377"/>
      <c r="D4" s="377"/>
      <c r="E4" s="377"/>
      <c r="F4" s="377"/>
    </row>
    <row r="5" spans="1:7" ht="12.75" customHeight="1">
      <c r="A5" s="702" t="s">
        <v>7</v>
      </c>
      <c r="B5" s="704" t="s">
        <v>496</v>
      </c>
      <c r="C5" s="706" t="s">
        <v>497</v>
      </c>
      <c r="D5" s="706" t="s">
        <v>534</v>
      </c>
      <c r="E5" s="708" t="s">
        <v>535</v>
      </c>
      <c r="F5" s="706" t="s">
        <v>499</v>
      </c>
    </row>
    <row r="6" spans="1:7" ht="33.75" customHeight="1" thickBot="1">
      <c r="A6" s="703"/>
      <c r="B6" s="705"/>
      <c r="C6" s="707"/>
      <c r="D6" s="707"/>
      <c r="E6" s="709"/>
      <c r="F6" s="707"/>
    </row>
    <row r="7" spans="1:7" ht="18.75" customHeight="1">
      <c r="A7" s="378" t="s">
        <v>500</v>
      </c>
      <c r="B7" s="379" t="s">
        <v>501</v>
      </c>
      <c r="C7" s="380" t="s">
        <v>502</v>
      </c>
      <c r="D7" s="380" t="s">
        <v>503</v>
      </c>
      <c r="E7" s="380" t="s">
        <v>504</v>
      </c>
      <c r="F7" s="380" t="s">
        <v>536</v>
      </c>
    </row>
    <row r="8" spans="1:7" ht="15" customHeight="1">
      <c r="A8" s="381"/>
      <c r="B8" s="382" t="s">
        <v>505</v>
      </c>
      <c r="C8" s="383"/>
      <c r="D8" s="383"/>
      <c r="E8" s="383"/>
      <c r="F8" s="383"/>
    </row>
    <row r="9" spans="1:7">
      <c r="A9" s="384">
        <v>1</v>
      </c>
      <c r="B9" s="385" t="s">
        <v>506</v>
      </c>
      <c r="C9" s="548">
        <f>C10+C13+C16+C19</f>
        <v>0</v>
      </c>
      <c r="D9" s="548">
        <f t="shared" ref="D9:F9" si="0">D10+D13+D16+D19</f>
        <v>0</v>
      </c>
      <c r="E9" s="548">
        <f t="shared" si="0"/>
        <v>0</v>
      </c>
      <c r="F9" s="548">
        <f t="shared" si="0"/>
        <v>0</v>
      </c>
    </row>
    <row r="10" spans="1:7" ht="15.75">
      <c r="A10" s="386" t="s">
        <v>167</v>
      </c>
      <c r="B10" s="387" t="s">
        <v>537</v>
      </c>
      <c r="C10" s="548">
        <f>C11+C12</f>
        <v>0</v>
      </c>
      <c r="D10" s="548">
        <f t="shared" ref="D10:F10" si="1">D11+D12</f>
        <v>0</v>
      </c>
      <c r="E10" s="548">
        <f t="shared" si="1"/>
        <v>0</v>
      </c>
      <c r="F10" s="548">
        <f t="shared" si="1"/>
        <v>0</v>
      </c>
    </row>
    <row r="11" spans="1:7" ht="15.75">
      <c r="A11" s="388"/>
      <c r="B11" s="389" t="s">
        <v>507</v>
      </c>
      <c r="C11" s="37"/>
      <c r="D11" s="38"/>
      <c r="E11" s="38"/>
      <c r="F11" s="37"/>
    </row>
    <row r="12" spans="1:7" ht="15.75">
      <c r="A12" s="388"/>
      <c r="B12" s="389" t="s">
        <v>508</v>
      </c>
      <c r="C12" s="37"/>
      <c r="D12" s="38"/>
      <c r="E12" s="38"/>
      <c r="F12" s="37"/>
    </row>
    <row r="13" spans="1:7">
      <c r="A13" s="388" t="s">
        <v>171</v>
      </c>
      <c r="B13" s="387" t="s">
        <v>538</v>
      </c>
      <c r="C13" s="548">
        <f>C14+C15</f>
        <v>0</v>
      </c>
      <c r="D13" s="548">
        <f t="shared" ref="D13" si="2">D14+D15</f>
        <v>0</v>
      </c>
      <c r="E13" s="548">
        <f t="shared" ref="E13" si="3">E14+E15</f>
        <v>0</v>
      </c>
      <c r="F13" s="548">
        <f t="shared" ref="F13" si="4">F14+F15</f>
        <v>0</v>
      </c>
    </row>
    <row r="14" spans="1:7" ht="15.75">
      <c r="A14" s="388"/>
      <c r="B14" s="389" t="s">
        <v>507</v>
      </c>
      <c r="C14" s="37"/>
      <c r="D14" s="38"/>
      <c r="E14" s="38"/>
      <c r="F14" s="37"/>
    </row>
    <row r="15" spans="1:7" ht="15.75">
      <c r="A15" s="388"/>
      <c r="B15" s="389" t="s">
        <v>508</v>
      </c>
      <c r="C15" s="37"/>
      <c r="D15" s="38"/>
      <c r="E15" s="38"/>
      <c r="F15" s="37"/>
    </row>
    <row r="16" spans="1:7">
      <c r="A16" s="388" t="s">
        <v>378</v>
      </c>
      <c r="B16" s="387" t="s">
        <v>539</v>
      </c>
      <c r="C16" s="548">
        <f>C17+C18</f>
        <v>0</v>
      </c>
      <c r="D16" s="548">
        <f t="shared" ref="D16" si="5">D17+D18</f>
        <v>0</v>
      </c>
      <c r="E16" s="548">
        <f t="shared" ref="E16" si="6">E17+E18</f>
        <v>0</v>
      </c>
      <c r="F16" s="548">
        <f t="shared" ref="F16" si="7">F17+F18</f>
        <v>0</v>
      </c>
    </row>
    <row r="17" spans="1:6" ht="15.75">
      <c r="A17" s="388"/>
      <c r="B17" s="389" t="s">
        <v>507</v>
      </c>
      <c r="C17" s="37"/>
      <c r="D17" s="38"/>
      <c r="E17" s="38"/>
      <c r="F17" s="37"/>
    </row>
    <row r="18" spans="1:6" ht="15.75">
      <c r="A18" s="388"/>
      <c r="B18" s="389" t="s">
        <v>508</v>
      </c>
      <c r="C18" s="37"/>
      <c r="D18" s="38"/>
      <c r="E18" s="38"/>
      <c r="F18" s="37"/>
    </row>
    <row r="19" spans="1:6">
      <c r="A19" s="388" t="s">
        <v>379</v>
      </c>
      <c r="B19" s="387" t="s">
        <v>203</v>
      </c>
      <c r="C19" s="548">
        <f>C20+C21</f>
        <v>0</v>
      </c>
      <c r="D19" s="548">
        <f t="shared" ref="D19" si="8">D20+D21</f>
        <v>0</v>
      </c>
      <c r="E19" s="548">
        <f t="shared" ref="E19" si="9">E20+E21</f>
        <v>0</v>
      </c>
      <c r="F19" s="548">
        <f t="shared" ref="F19" si="10">F20+F21</f>
        <v>0</v>
      </c>
    </row>
    <row r="20" spans="1:6" ht="15.75">
      <c r="A20" s="388"/>
      <c r="B20" s="389" t="s">
        <v>507</v>
      </c>
      <c r="C20" s="37"/>
      <c r="D20" s="38"/>
      <c r="E20" s="38"/>
      <c r="F20" s="37"/>
    </row>
    <row r="21" spans="1:6" ht="15.75">
      <c r="A21" s="388"/>
      <c r="B21" s="389" t="s">
        <v>508</v>
      </c>
      <c r="C21" s="37"/>
      <c r="D21" s="38"/>
      <c r="E21" s="38"/>
      <c r="F21" s="37"/>
    </row>
    <row r="22" spans="1:6">
      <c r="A22" s="384">
        <v>2</v>
      </c>
      <c r="B22" s="385" t="s">
        <v>509</v>
      </c>
      <c r="C22" s="548">
        <f>C23+C24</f>
        <v>0</v>
      </c>
      <c r="D22" s="548">
        <f t="shared" ref="D22" si="11">D23+D24</f>
        <v>0</v>
      </c>
      <c r="E22" s="548">
        <f t="shared" ref="E22" si="12">E23+E24</f>
        <v>0</v>
      </c>
      <c r="F22" s="548">
        <f t="shared" ref="F22" si="13">F23+F24</f>
        <v>0</v>
      </c>
    </row>
    <row r="23" spans="1:6" ht="15.75">
      <c r="A23" s="388"/>
      <c r="B23" s="389" t="s">
        <v>507</v>
      </c>
      <c r="C23" s="37"/>
      <c r="D23" s="38"/>
      <c r="E23" s="38"/>
      <c r="F23" s="37"/>
    </row>
    <row r="24" spans="1:6" ht="15.75">
      <c r="A24" s="388"/>
      <c r="B24" s="389" t="s">
        <v>508</v>
      </c>
      <c r="C24" s="37"/>
      <c r="D24" s="38"/>
      <c r="E24" s="38"/>
      <c r="F24" s="37"/>
    </row>
    <row r="25" spans="1:6">
      <c r="A25" s="384">
        <v>3</v>
      </c>
      <c r="B25" s="385" t="s">
        <v>364</v>
      </c>
      <c r="C25" s="548">
        <f>C26+C27</f>
        <v>0</v>
      </c>
      <c r="D25" s="548">
        <f t="shared" ref="D25" si="14">D26+D27</f>
        <v>0</v>
      </c>
      <c r="E25" s="548">
        <f t="shared" ref="E25" si="15">E26+E27</f>
        <v>0</v>
      </c>
      <c r="F25" s="548">
        <f t="shared" ref="F25" si="16">F26+F27</f>
        <v>0</v>
      </c>
    </row>
    <row r="26" spans="1:6" ht="15.75">
      <c r="A26" s="388"/>
      <c r="B26" s="389" t="s">
        <v>507</v>
      </c>
      <c r="C26" s="37"/>
      <c r="D26" s="38"/>
      <c r="E26" s="38"/>
      <c r="F26" s="37"/>
    </row>
    <row r="27" spans="1:6" ht="15.75">
      <c r="A27" s="388"/>
      <c r="B27" s="389" t="s">
        <v>508</v>
      </c>
      <c r="C27" s="37"/>
      <c r="D27" s="38"/>
      <c r="E27" s="38"/>
      <c r="F27" s="37"/>
    </row>
    <row r="28" spans="1:6">
      <c r="A28" s="384">
        <v>4</v>
      </c>
      <c r="B28" s="385" t="s">
        <v>510</v>
      </c>
      <c r="C28" s="548">
        <f>C29+C30</f>
        <v>0</v>
      </c>
      <c r="D28" s="548">
        <f t="shared" ref="D28" si="17">D29+D30</f>
        <v>0</v>
      </c>
      <c r="E28" s="548">
        <f t="shared" ref="E28" si="18">E29+E30</f>
        <v>0</v>
      </c>
      <c r="F28" s="548">
        <f t="shared" ref="F28" si="19">F29+F30</f>
        <v>0</v>
      </c>
    </row>
    <row r="29" spans="1:6" ht="15.75">
      <c r="A29" s="388"/>
      <c r="B29" s="389" t="s">
        <v>507</v>
      </c>
      <c r="C29" s="37"/>
      <c r="D29" s="38"/>
      <c r="E29" s="38"/>
      <c r="F29" s="37"/>
    </row>
    <row r="30" spans="1:6" ht="16.5" thickBot="1">
      <c r="A30" s="392"/>
      <c r="B30" s="393" t="s">
        <v>508</v>
      </c>
      <c r="C30" s="37"/>
      <c r="D30" s="38"/>
      <c r="E30" s="38"/>
      <c r="F30" s="37"/>
    </row>
    <row r="31" spans="1:6" ht="18" thickBot="1">
      <c r="A31" s="394" t="s">
        <v>511</v>
      </c>
      <c r="B31" s="395" t="s">
        <v>512</v>
      </c>
      <c r="C31" s="390">
        <f>C9+C22+C25+C28</f>
        <v>0</v>
      </c>
      <c r="D31" s="390">
        <f t="shared" ref="D31:F31" si="20">D9+D22+D25+D28</f>
        <v>0</v>
      </c>
      <c r="E31" s="390">
        <f t="shared" si="20"/>
        <v>0</v>
      </c>
      <c r="F31" s="390">
        <f t="shared" si="20"/>
        <v>0</v>
      </c>
    </row>
    <row r="32" spans="1:6">
      <c r="A32" s="396"/>
      <c r="B32" s="397" t="s">
        <v>513</v>
      </c>
      <c r="C32" s="390"/>
      <c r="D32" s="391"/>
      <c r="E32" s="391"/>
      <c r="F32" s="390"/>
    </row>
    <row r="33" spans="1:6">
      <c r="A33" s="384">
        <v>1</v>
      </c>
      <c r="B33" s="385" t="s">
        <v>506</v>
      </c>
      <c r="C33" s="390">
        <f>C34+C37+C40+C43</f>
        <v>0</v>
      </c>
      <c r="D33" s="390">
        <f t="shared" ref="D33:F33" si="21">D34+D37+D40+D43</f>
        <v>0</v>
      </c>
      <c r="E33" s="390">
        <f t="shared" si="21"/>
        <v>0</v>
      </c>
      <c r="F33" s="390">
        <f t="shared" si="21"/>
        <v>0</v>
      </c>
    </row>
    <row r="34" spans="1:6" ht="15.75">
      <c r="A34" s="386" t="s">
        <v>167</v>
      </c>
      <c r="B34" s="387" t="s">
        <v>537</v>
      </c>
      <c r="C34" s="548">
        <f>C35+C36</f>
        <v>0</v>
      </c>
      <c r="D34" s="548">
        <f t="shared" ref="D34" si="22">D35+D36</f>
        <v>0</v>
      </c>
      <c r="E34" s="548">
        <f t="shared" ref="E34" si="23">E35+E36</f>
        <v>0</v>
      </c>
      <c r="F34" s="548">
        <f t="shared" ref="F34" si="24">F35+F36</f>
        <v>0</v>
      </c>
    </row>
    <row r="35" spans="1:6" ht="15.75">
      <c r="A35" s="388"/>
      <c r="B35" s="389" t="s">
        <v>507</v>
      </c>
      <c r="C35" s="37"/>
      <c r="D35" s="38"/>
      <c r="E35" s="38"/>
      <c r="F35" s="37"/>
    </row>
    <row r="36" spans="1:6" ht="15.75">
      <c r="A36" s="388"/>
      <c r="B36" s="389" t="s">
        <v>508</v>
      </c>
      <c r="C36" s="37"/>
      <c r="D36" s="38"/>
      <c r="E36" s="38"/>
      <c r="F36" s="37"/>
    </row>
    <row r="37" spans="1:6">
      <c r="A37" s="388" t="s">
        <v>171</v>
      </c>
      <c r="B37" s="387" t="s">
        <v>538</v>
      </c>
      <c r="C37" s="548">
        <f>C38+C39</f>
        <v>0</v>
      </c>
      <c r="D37" s="548">
        <f t="shared" ref="D37" si="25">D38+D39</f>
        <v>0</v>
      </c>
      <c r="E37" s="548">
        <f t="shared" ref="E37" si="26">E38+E39</f>
        <v>0</v>
      </c>
      <c r="F37" s="548">
        <f t="shared" ref="F37" si="27">F38+F39</f>
        <v>0</v>
      </c>
    </row>
    <row r="38" spans="1:6" ht="15.75">
      <c r="A38" s="388"/>
      <c r="B38" s="389" t="s">
        <v>507</v>
      </c>
      <c r="C38" s="37"/>
      <c r="D38" s="38"/>
      <c r="E38" s="38"/>
      <c r="F38" s="37"/>
    </row>
    <row r="39" spans="1:6" ht="15.75">
      <c r="A39" s="388"/>
      <c r="B39" s="389" t="s">
        <v>508</v>
      </c>
      <c r="C39" s="37"/>
      <c r="D39" s="38"/>
      <c r="E39" s="38"/>
      <c r="F39" s="37"/>
    </row>
    <row r="40" spans="1:6">
      <c r="A40" s="388" t="s">
        <v>378</v>
      </c>
      <c r="B40" s="387" t="s">
        <v>539</v>
      </c>
      <c r="C40" s="548">
        <f>C41+C42</f>
        <v>0</v>
      </c>
      <c r="D40" s="548">
        <f t="shared" ref="D40" si="28">D41+D42</f>
        <v>0</v>
      </c>
      <c r="E40" s="548">
        <f t="shared" ref="E40" si="29">E41+E42</f>
        <v>0</v>
      </c>
      <c r="F40" s="548">
        <f t="shared" ref="F40" si="30">F41+F42</f>
        <v>0</v>
      </c>
    </row>
    <row r="41" spans="1:6" ht="15.75">
      <c r="A41" s="388"/>
      <c r="B41" s="389" t="s">
        <v>507</v>
      </c>
      <c r="C41" s="37"/>
      <c r="D41" s="38"/>
      <c r="E41" s="38"/>
      <c r="F41" s="37"/>
    </row>
    <row r="42" spans="1:6" ht="15.75">
      <c r="A42" s="388"/>
      <c r="B42" s="389" t="s">
        <v>508</v>
      </c>
      <c r="C42" s="37"/>
      <c r="D42" s="38"/>
      <c r="E42" s="38"/>
      <c r="F42" s="37"/>
    </row>
    <row r="43" spans="1:6">
      <c r="A43" s="388" t="s">
        <v>379</v>
      </c>
      <c r="B43" s="387" t="s">
        <v>203</v>
      </c>
      <c r="C43" s="548">
        <f>C44+C45</f>
        <v>0</v>
      </c>
      <c r="D43" s="548">
        <f t="shared" ref="D43" si="31">D44+D45</f>
        <v>0</v>
      </c>
      <c r="E43" s="548">
        <f t="shared" ref="E43" si="32">E44+E45</f>
        <v>0</v>
      </c>
      <c r="F43" s="548">
        <f t="shared" ref="F43" si="33">F44+F45</f>
        <v>0</v>
      </c>
    </row>
    <row r="44" spans="1:6" ht="15.75">
      <c r="A44" s="388"/>
      <c r="B44" s="389" t="s">
        <v>507</v>
      </c>
      <c r="C44" s="37"/>
      <c r="D44" s="38"/>
      <c r="E44" s="38"/>
      <c r="F44" s="37"/>
    </row>
    <row r="45" spans="1:6" ht="15.75">
      <c r="A45" s="388"/>
      <c r="B45" s="389" t="s">
        <v>508</v>
      </c>
      <c r="C45" s="37"/>
      <c r="D45" s="38"/>
      <c r="E45" s="38"/>
      <c r="F45" s="37"/>
    </row>
    <row r="46" spans="1:6">
      <c r="A46" s="384">
        <v>2</v>
      </c>
      <c r="B46" s="385" t="s">
        <v>509</v>
      </c>
      <c r="C46" s="548">
        <f>C47+C48</f>
        <v>0</v>
      </c>
      <c r="D46" s="548">
        <f t="shared" ref="D46" si="34">D47+D48</f>
        <v>0</v>
      </c>
      <c r="E46" s="548">
        <f t="shared" ref="E46" si="35">E47+E48</f>
        <v>0</v>
      </c>
      <c r="F46" s="548">
        <f t="shared" ref="F46" si="36">F47+F48</f>
        <v>0</v>
      </c>
    </row>
    <row r="47" spans="1:6" ht="15.75">
      <c r="A47" s="388"/>
      <c r="B47" s="389" t="s">
        <v>507</v>
      </c>
      <c r="C47" s="37"/>
      <c r="D47" s="38"/>
      <c r="E47" s="38"/>
      <c r="F47" s="37"/>
    </row>
    <row r="48" spans="1:6" ht="15.75">
      <c r="A48" s="388"/>
      <c r="B48" s="389" t="s">
        <v>508</v>
      </c>
      <c r="C48" s="37"/>
      <c r="D48" s="38"/>
      <c r="E48" s="38"/>
      <c r="F48" s="37"/>
    </row>
    <row r="49" spans="1:6">
      <c r="A49" s="384">
        <v>3</v>
      </c>
      <c r="B49" s="385" t="s">
        <v>364</v>
      </c>
      <c r="C49" s="548">
        <f>C50+C51</f>
        <v>0</v>
      </c>
      <c r="D49" s="548">
        <f t="shared" ref="D49" si="37">D50+D51</f>
        <v>0</v>
      </c>
      <c r="E49" s="548">
        <f t="shared" ref="E49" si="38">E50+E51</f>
        <v>0</v>
      </c>
      <c r="F49" s="548">
        <f t="shared" ref="F49" si="39">F50+F51</f>
        <v>0</v>
      </c>
    </row>
    <row r="50" spans="1:6" ht="15.75">
      <c r="A50" s="388"/>
      <c r="B50" s="389" t="s">
        <v>507</v>
      </c>
      <c r="C50" s="37"/>
      <c r="D50" s="38"/>
      <c r="E50" s="38"/>
      <c r="F50" s="37"/>
    </row>
    <row r="51" spans="1:6" ht="15.75">
      <c r="A51" s="388"/>
      <c r="B51" s="389" t="s">
        <v>508</v>
      </c>
      <c r="C51" s="37"/>
      <c r="D51" s="38"/>
      <c r="E51" s="38"/>
      <c r="F51" s="37"/>
    </row>
    <row r="52" spans="1:6">
      <c r="A52" s="384">
        <v>4</v>
      </c>
      <c r="B52" s="385" t="s">
        <v>510</v>
      </c>
      <c r="C52" s="548">
        <f>C53+C54</f>
        <v>0</v>
      </c>
      <c r="D52" s="548">
        <f t="shared" ref="D52" si="40">D53+D54</f>
        <v>0</v>
      </c>
      <c r="E52" s="548">
        <f t="shared" ref="E52" si="41">E53+E54</f>
        <v>0</v>
      </c>
      <c r="F52" s="548">
        <f t="shared" ref="F52" si="42">F53+F54</f>
        <v>0</v>
      </c>
    </row>
    <row r="53" spans="1:6" ht="15.75">
      <c r="A53" s="388"/>
      <c r="B53" s="389" t="s">
        <v>507</v>
      </c>
      <c r="C53" s="37"/>
      <c r="D53" s="38"/>
      <c r="E53" s="38"/>
      <c r="F53" s="37"/>
    </row>
    <row r="54" spans="1:6" ht="16.5" thickBot="1">
      <c r="A54" s="392"/>
      <c r="B54" s="393" t="s">
        <v>508</v>
      </c>
      <c r="C54" s="37"/>
      <c r="D54" s="38"/>
      <c r="E54" s="38"/>
      <c r="F54" s="37"/>
    </row>
    <row r="55" spans="1:6" ht="18" thickBot="1">
      <c r="A55" s="394" t="s">
        <v>514</v>
      </c>
      <c r="B55" s="395" t="s">
        <v>512</v>
      </c>
      <c r="C55" s="390">
        <f>C33+C46+C49+C52</f>
        <v>0</v>
      </c>
      <c r="D55" s="390">
        <f t="shared" ref="D55:F55" si="43">D33+D46+D49+D52</f>
        <v>0</v>
      </c>
      <c r="E55" s="390">
        <f t="shared" si="43"/>
        <v>0</v>
      </c>
      <c r="F55" s="390">
        <f t="shared" si="43"/>
        <v>0</v>
      </c>
    </row>
    <row r="56" spans="1:6" ht="18" thickBot="1">
      <c r="A56" s="394" t="s">
        <v>515</v>
      </c>
      <c r="B56" s="395" t="s">
        <v>516</v>
      </c>
      <c r="C56" s="390">
        <f>C31+C55</f>
        <v>0</v>
      </c>
      <c r="D56" s="390">
        <f t="shared" ref="D56:F56" si="44">D31+D55</f>
        <v>0</v>
      </c>
      <c r="E56" s="390">
        <f t="shared" si="44"/>
        <v>0</v>
      </c>
      <c r="F56" s="390">
        <f t="shared" si="44"/>
        <v>0</v>
      </c>
    </row>
    <row r="57" spans="1:6" ht="21.75" customHeight="1">
      <c r="A57" s="396"/>
      <c r="B57" s="398" t="s">
        <v>517</v>
      </c>
      <c r="C57" s="390"/>
      <c r="D57" s="391"/>
      <c r="E57" s="391"/>
      <c r="F57" s="390"/>
    </row>
    <row r="58" spans="1:6">
      <c r="A58" s="388"/>
      <c r="B58" s="399" t="s">
        <v>518</v>
      </c>
      <c r="C58" s="390"/>
      <c r="D58" s="391"/>
      <c r="E58" s="391"/>
      <c r="F58" s="390"/>
    </row>
    <row r="59" spans="1:6" ht="15.75">
      <c r="A59" s="384">
        <v>1</v>
      </c>
      <c r="B59" s="400" t="s">
        <v>519</v>
      </c>
      <c r="C59" s="37"/>
      <c r="D59" s="38"/>
      <c r="E59" s="38"/>
      <c r="F59" s="37"/>
    </row>
    <row r="60" spans="1:6" ht="15.75">
      <c r="A60" s="384">
        <v>2</v>
      </c>
      <c r="B60" s="400" t="s">
        <v>520</v>
      </c>
      <c r="C60" s="37"/>
      <c r="D60" s="38"/>
      <c r="E60" s="38"/>
      <c r="F60" s="37"/>
    </row>
    <row r="61" spans="1:6" ht="15.75">
      <c r="A61" s="384">
        <v>3</v>
      </c>
      <c r="B61" s="389" t="s">
        <v>360</v>
      </c>
      <c r="C61" s="37"/>
      <c r="D61" s="38"/>
      <c r="E61" s="38"/>
      <c r="F61" s="37"/>
    </row>
    <row r="62" spans="1:6" ht="16.5" thickBot="1">
      <c r="A62" s="401">
        <v>4</v>
      </c>
      <c r="B62" s="393" t="s">
        <v>203</v>
      </c>
      <c r="C62" s="37"/>
      <c r="D62" s="38"/>
      <c r="E62" s="38"/>
      <c r="F62" s="37"/>
    </row>
    <row r="63" spans="1:6" ht="18" thickBot="1">
      <c r="A63" s="394" t="s">
        <v>521</v>
      </c>
      <c r="B63" s="395" t="s">
        <v>512</v>
      </c>
      <c r="C63" s="390">
        <f>SUM(C59:C62)</f>
        <v>0</v>
      </c>
      <c r="D63" s="391">
        <f>SUM(D59:D62)</f>
        <v>0</v>
      </c>
      <c r="E63" s="391">
        <f>SUM(E59:E62)</f>
        <v>0</v>
      </c>
      <c r="F63" s="390">
        <f>SUM(F59:F62)</f>
        <v>0</v>
      </c>
    </row>
    <row r="64" spans="1:6">
      <c r="A64" s="402"/>
      <c r="B64" s="403" t="s">
        <v>522</v>
      </c>
      <c r="C64" s="390"/>
      <c r="D64" s="391"/>
      <c r="E64" s="391"/>
      <c r="F64" s="390"/>
    </row>
    <row r="65" spans="1:6" ht="15.75">
      <c r="A65" s="384">
        <v>1</v>
      </c>
      <c r="B65" s="400" t="s">
        <v>519</v>
      </c>
      <c r="C65" s="37"/>
      <c r="D65" s="38"/>
      <c r="E65" s="38"/>
      <c r="F65" s="37"/>
    </row>
    <row r="66" spans="1:6" ht="15.75">
      <c r="A66" s="384">
        <v>2</v>
      </c>
      <c r="B66" s="400" t="s">
        <v>520</v>
      </c>
      <c r="C66" s="37"/>
      <c r="D66" s="38"/>
      <c r="E66" s="38"/>
      <c r="F66" s="37"/>
    </row>
    <row r="67" spans="1:6" ht="15.75">
      <c r="A67" s="384">
        <v>3</v>
      </c>
      <c r="B67" s="389" t="s">
        <v>360</v>
      </c>
      <c r="C67" s="37"/>
      <c r="D67" s="38"/>
      <c r="E67" s="38"/>
      <c r="F67" s="37"/>
    </row>
    <row r="68" spans="1:6" ht="16.5" thickBot="1">
      <c r="A68" s="401">
        <v>4</v>
      </c>
      <c r="B68" s="393" t="s">
        <v>203</v>
      </c>
      <c r="C68" s="37"/>
      <c r="D68" s="38"/>
      <c r="E68" s="38"/>
      <c r="F68" s="37"/>
    </row>
    <row r="69" spans="1:6" ht="18" thickBot="1">
      <c r="A69" s="394" t="s">
        <v>523</v>
      </c>
      <c r="B69" s="395" t="s">
        <v>512</v>
      </c>
      <c r="C69" s="390">
        <f>SUM(C65:C68)</f>
        <v>0</v>
      </c>
      <c r="D69" s="391">
        <f>SUM(D65:D68)</f>
        <v>0</v>
      </c>
      <c r="E69" s="391">
        <f>SUM(E65:E68)</f>
        <v>0</v>
      </c>
      <c r="F69" s="390">
        <f>SUM(F65:F68)</f>
        <v>0</v>
      </c>
    </row>
    <row r="70" spans="1:6" ht="18" thickBot="1">
      <c r="A70" s="394" t="s">
        <v>524</v>
      </c>
      <c r="B70" s="404" t="s">
        <v>525</v>
      </c>
      <c r="C70" s="390">
        <f>C63+C69</f>
        <v>0</v>
      </c>
      <c r="D70" s="391">
        <f>D63+D69</f>
        <v>0</v>
      </c>
      <c r="E70" s="391">
        <f>E63+E69</f>
        <v>0</v>
      </c>
      <c r="F70" s="390">
        <f>F63+F69</f>
        <v>0</v>
      </c>
    </row>
    <row r="71" spans="1:6" ht="15.75" thickBot="1">
      <c r="A71" s="405"/>
      <c r="B71" s="406"/>
      <c r="C71" s="390"/>
      <c r="D71" s="391"/>
      <c r="E71" s="391"/>
      <c r="F71" s="390"/>
    </row>
    <row r="72" spans="1:6" ht="18" thickBot="1">
      <c r="A72" s="394" t="s">
        <v>526</v>
      </c>
      <c r="B72" s="407" t="s">
        <v>527</v>
      </c>
      <c r="C72" s="390">
        <f>C56+C70</f>
        <v>0</v>
      </c>
      <c r="D72" s="390">
        <f t="shared" ref="D72:F72" si="45">D56+D70</f>
        <v>0</v>
      </c>
      <c r="E72" s="390">
        <f t="shared" si="45"/>
        <v>0</v>
      </c>
      <c r="F72" s="390">
        <f t="shared" si="45"/>
        <v>0</v>
      </c>
    </row>
    <row r="73" spans="1:6">
      <c r="A73" s="408"/>
      <c r="B73" s="409"/>
    </row>
    <row r="74" spans="1:6" ht="15.75">
      <c r="A74" s="408"/>
      <c r="B74" s="410" t="s">
        <v>528</v>
      </c>
    </row>
    <row r="75" spans="1:6" ht="15.75">
      <c r="A75" s="408"/>
      <c r="B75" s="411" t="s">
        <v>540</v>
      </c>
    </row>
    <row r="76" spans="1:6" ht="15.75">
      <c r="A76" s="408"/>
      <c r="B76" s="412" t="s">
        <v>530</v>
      </c>
    </row>
    <row r="77" spans="1:6" ht="15.75">
      <c r="B77" s="412" t="s">
        <v>531</v>
      </c>
    </row>
    <row r="78" spans="1:6" ht="15.75">
      <c r="B78" s="411" t="s">
        <v>532</v>
      </c>
    </row>
  </sheetData>
  <sheetProtection algorithmName="SHA-512" hashValue="delxlmYab3R9PZYcRwOw8XwssZSzVm0FJniYueK+FGdnyzuqJaHS4ok218BLrZ/W4WDXmsLQgsceVtKLF68UFg==" saltValue="92WcG1/p/PqmHNw8IBwC6A==" spinCount="100000" sheet="1" objects="1" scenarios="1"/>
  <mergeCells count="8">
    <mergeCell ref="A2:F2"/>
    <mergeCell ref="E3:F3"/>
    <mergeCell ref="A5:A6"/>
    <mergeCell ref="B5:B6"/>
    <mergeCell ref="C5:C6"/>
    <mergeCell ref="D5:D6"/>
    <mergeCell ref="E5:E6"/>
    <mergeCell ref="F5:F6"/>
  </mergeCells>
  <dataValidations count="1">
    <dataValidation type="decimal" operator="greaterThanOrEqual" allowBlank="1" showInputMessage="1" showErrorMessage="1" error="NOP or NOS, Lives, Premium, SA must be a non negative number. _x000a_" sqref="C65:F68 C29:F30 C59:F62 C11:F12 C14:F15 C17:F18 C20:F21 C23:F24 C26:F27 C35:F36 C38:F39 C41:F42 C44:F45 C47:F48 C50:F51 C53:F54">
      <formula1>0</formula1>
    </dataValidation>
  </dataValidation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K132"/>
  <sheetViews>
    <sheetView topLeftCell="A11" workbookViewId="0">
      <selection activeCell="C25" sqref="C25"/>
    </sheetView>
  </sheetViews>
  <sheetFormatPr defaultColWidth="8.85546875" defaultRowHeight="15"/>
  <cols>
    <col min="1" max="1" width="28.5703125" style="475" customWidth="1"/>
    <col min="2" max="3" width="15.7109375" style="475" customWidth="1"/>
    <col min="4" max="4" width="18.28515625" style="475" customWidth="1"/>
    <col min="5" max="5" width="20.7109375" style="475" customWidth="1"/>
    <col min="6" max="6" width="15.7109375" style="475" customWidth="1"/>
    <col min="7" max="7" width="18.28515625" style="475" customWidth="1"/>
    <col min="8" max="8" width="19.28515625" style="475" customWidth="1"/>
    <col min="9" max="9" width="20.7109375" style="475" customWidth="1"/>
    <col min="10" max="10" width="8.85546875" style="475"/>
    <col min="11" max="11" width="23.5703125" style="47" customWidth="1"/>
    <col min="12" max="16384" width="8.85546875" style="475"/>
  </cols>
  <sheetData>
    <row r="1" spans="1:9" s="375" customFormat="1" ht="16.5">
      <c r="A1" s="375" t="s">
        <v>152</v>
      </c>
      <c r="B1" s="712">
        <f>'General Info'!B1</f>
        <v>0</v>
      </c>
      <c r="C1" s="712"/>
      <c r="D1" s="512"/>
      <c r="E1" s="512"/>
      <c r="F1" s="512"/>
      <c r="G1" s="512"/>
      <c r="H1" s="512"/>
      <c r="I1" s="512"/>
    </row>
    <row r="2" spans="1:9" s="364" customFormat="1" ht="16.5">
      <c r="A2" s="713" t="str">
        <f>'General Info'!B2</f>
        <v>STATISTICS FOR THE YEAR ENDED MARCH, 2024 (AUDITED AND FINAL)</v>
      </c>
      <c r="B2" s="713"/>
      <c r="C2" s="713"/>
      <c r="D2" s="713"/>
      <c r="E2" s="713"/>
      <c r="F2" s="713"/>
    </row>
    <row r="3" spans="1:9" s="364" customFormat="1" ht="16.5">
      <c r="A3" s="714" t="s">
        <v>704</v>
      </c>
      <c r="B3" s="714"/>
      <c r="C3" s="714"/>
      <c r="D3" s="714"/>
    </row>
    <row r="4" spans="1:9" s="364" customFormat="1" ht="16.5"/>
    <row r="5" spans="1:9" s="364" customFormat="1" ht="16.5" customHeight="1">
      <c r="A5" s="710" t="s">
        <v>63</v>
      </c>
      <c r="B5" s="711" t="s">
        <v>356</v>
      </c>
      <c r="C5" s="711"/>
      <c r="D5" s="711"/>
      <c r="E5" s="711"/>
      <c r="F5" s="711" t="s">
        <v>357</v>
      </c>
      <c r="G5" s="711"/>
      <c r="H5" s="711"/>
      <c r="I5" s="711"/>
    </row>
    <row r="6" spans="1:9" s="364" customFormat="1" ht="30">
      <c r="A6" s="710"/>
      <c r="B6" s="470" t="s">
        <v>9</v>
      </c>
      <c r="C6" s="470" t="s">
        <v>10</v>
      </c>
      <c r="D6" s="470" t="s">
        <v>72</v>
      </c>
      <c r="E6" s="470" t="s">
        <v>73</v>
      </c>
      <c r="F6" s="470" t="s">
        <v>34</v>
      </c>
      <c r="G6" s="470" t="s">
        <v>72</v>
      </c>
      <c r="H6" s="470" t="s">
        <v>10</v>
      </c>
      <c r="I6" s="470" t="s">
        <v>74</v>
      </c>
    </row>
    <row r="7" spans="1:9" s="511" customFormat="1" ht="16.5">
      <c r="A7" s="53" t="s">
        <v>407</v>
      </c>
      <c r="B7" s="471">
        <f>Statewise!$S$11+Statewise!$W$11</f>
        <v>0</v>
      </c>
      <c r="C7" s="471">
        <f>Statewise!$T$11+Statewise!$X$11</f>
        <v>0</v>
      </c>
      <c r="D7" s="471">
        <f>Statewise!$U$11+Statewise!$Y$11</f>
        <v>0</v>
      </c>
      <c r="E7" s="471">
        <f>Statewise!$V$11+Statewise!$Z$11</f>
        <v>0</v>
      </c>
      <c r="F7" s="471">
        <f>Statewise!$AA$11+Statewise!$AE$11</f>
        <v>0</v>
      </c>
      <c r="G7" s="471">
        <f>Statewise!$AB$11+Statewise!$AF$11</f>
        <v>0</v>
      </c>
      <c r="H7" s="471">
        <f>Statewise!$AC$11+Statewise!$AG$11</f>
        <v>0</v>
      </c>
      <c r="I7" s="471">
        <f>Statewise!$AD$11+Statewise!$AH$11</f>
        <v>0</v>
      </c>
    </row>
    <row r="8" spans="1:9" s="47" customFormat="1" ht="16.5">
      <c r="A8" s="53" t="s">
        <v>415</v>
      </c>
      <c r="B8" s="471">
        <f>Statewise!$S$15+Statewise!$W$15</f>
        <v>0</v>
      </c>
      <c r="C8" s="471">
        <f>Statewise!$T$15+Statewise!$X$15</f>
        <v>0</v>
      </c>
      <c r="D8" s="471">
        <f>Statewise!$U$15+Statewise!$Y$15</f>
        <v>0</v>
      </c>
      <c r="E8" s="471">
        <f>Statewise!$V$15+Statewise!$Z$15</f>
        <v>0</v>
      </c>
      <c r="F8" s="471">
        <f>Statewise!$AA$15+Statewise!$AE$15</f>
        <v>0</v>
      </c>
      <c r="G8" s="471">
        <f>Statewise!$AB$15+Statewise!$AF$15</f>
        <v>0</v>
      </c>
      <c r="H8" s="471">
        <f>Statewise!$AC$15+Statewise!$AG$15</f>
        <v>0</v>
      </c>
      <c r="I8" s="471">
        <f>Statewise!$AD$15+Statewise!$AH$15</f>
        <v>0</v>
      </c>
    </row>
    <row r="9" spans="1:9" s="47" customFormat="1" ht="16.5">
      <c r="A9" s="53" t="s">
        <v>416</v>
      </c>
      <c r="B9" s="471">
        <f>Statewise!$S$19+Statewise!$W$19</f>
        <v>0</v>
      </c>
      <c r="C9" s="471">
        <f>Statewise!$T$19+Statewise!$X$19</f>
        <v>0</v>
      </c>
      <c r="D9" s="471">
        <f>Statewise!$U$19+Statewise!$Y$19</f>
        <v>0</v>
      </c>
      <c r="E9" s="471">
        <f>Statewise!$V$19+Statewise!$Z$19</f>
        <v>0</v>
      </c>
      <c r="F9" s="471">
        <f>Statewise!$AA$19+Statewise!$AE$19</f>
        <v>0</v>
      </c>
      <c r="G9" s="471">
        <f>Statewise!$AB$19+Statewise!$AF$19</f>
        <v>0</v>
      </c>
      <c r="H9" s="471">
        <f>Statewise!$AC$19+Statewise!$AG$19</f>
        <v>0</v>
      </c>
      <c r="I9" s="471">
        <f>Statewise!$AD$19+Statewise!$AH$19</f>
        <v>0</v>
      </c>
    </row>
    <row r="10" spans="1:9" s="47" customFormat="1" ht="16.5">
      <c r="A10" s="53" t="s">
        <v>417</v>
      </c>
      <c r="B10" s="471">
        <f>Statewise!$S$23+Statewise!$W$23</f>
        <v>0</v>
      </c>
      <c r="C10" s="471">
        <f>Statewise!$T$23+Statewise!$X$23</f>
        <v>0</v>
      </c>
      <c r="D10" s="471">
        <f>Statewise!$U$23+Statewise!$Y$23</f>
        <v>0</v>
      </c>
      <c r="E10" s="471">
        <f>Statewise!$V$23+Statewise!$Z$23</f>
        <v>0</v>
      </c>
      <c r="F10" s="471">
        <f>Statewise!$AA$23+Statewise!$AE$23</f>
        <v>0</v>
      </c>
      <c r="G10" s="471">
        <f>Statewise!$AB$23+Statewise!$AF$23</f>
        <v>0</v>
      </c>
      <c r="H10" s="471">
        <f>Statewise!$AC$23+Statewise!$AG$23</f>
        <v>0</v>
      </c>
      <c r="I10" s="471">
        <f>Statewise!$AD$23+Statewise!$AH$23</f>
        <v>0</v>
      </c>
    </row>
    <row r="11" spans="1:9" s="47" customFormat="1" ht="16.5">
      <c r="A11" s="53" t="s">
        <v>418</v>
      </c>
      <c r="B11" s="471">
        <f>Statewise!$S$27+Statewise!$W$27</f>
        <v>0</v>
      </c>
      <c r="C11" s="471">
        <f>Statewise!$T$27+Statewise!$X$27</f>
        <v>0</v>
      </c>
      <c r="D11" s="471">
        <f>Statewise!$U$27+Statewise!$Y$27</f>
        <v>0</v>
      </c>
      <c r="E11" s="471">
        <f>Statewise!$V$27+Statewise!$Z$27</f>
        <v>0</v>
      </c>
      <c r="F11" s="471">
        <f>Statewise!$AA$27+Statewise!$AE$27</f>
        <v>0</v>
      </c>
      <c r="G11" s="471">
        <f>Statewise!$AB$27+Statewise!$AF$27</f>
        <v>0</v>
      </c>
      <c r="H11" s="471">
        <f>Statewise!$AC$27+Statewise!$AG$27</f>
        <v>0</v>
      </c>
      <c r="I11" s="471">
        <f>Statewise!$AD$27+Statewise!$AH$27</f>
        <v>0</v>
      </c>
    </row>
    <row r="12" spans="1:9" s="47" customFormat="1" ht="16.5">
      <c r="A12" s="53" t="s">
        <v>419</v>
      </c>
      <c r="B12" s="471">
        <f>Statewise!$S$31+Statewise!$W$31</f>
        <v>0</v>
      </c>
      <c r="C12" s="471">
        <f>Statewise!$T$31+Statewise!$X$31</f>
        <v>0</v>
      </c>
      <c r="D12" s="471">
        <f>Statewise!$U$31+Statewise!$Y$31</f>
        <v>0</v>
      </c>
      <c r="E12" s="471">
        <f>Statewise!$V$31+Statewise!$Z$31</f>
        <v>0</v>
      </c>
      <c r="F12" s="471">
        <f>Statewise!$AA$31+Statewise!$AE$31</f>
        <v>0</v>
      </c>
      <c r="G12" s="471">
        <f>Statewise!$AB$31+Statewise!$AF$31</f>
        <v>0</v>
      </c>
      <c r="H12" s="471">
        <f>Statewise!$AC$31+Statewise!$AG$31</f>
        <v>0</v>
      </c>
      <c r="I12" s="471">
        <f>Statewise!$AD$31+Statewise!$AH$31</f>
        <v>0</v>
      </c>
    </row>
    <row r="13" spans="1:9" s="47" customFormat="1" ht="16.5">
      <c r="A13" s="53" t="s">
        <v>420</v>
      </c>
      <c r="B13" s="471">
        <f>Statewise!$S$35+Statewise!$W$35</f>
        <v>0</v>
      </c>
      <c r="C13" s="471">
        <f>Statewise!$T$35+Statewise!$X$35</f>
        <v>0</v>
      </c>
      <c r="D13" s="471">
        <f>Statewise!$U$35+Statewise!$Y$35</f>
        <v>0</v>
      </c>
      <c r="E13" s="471">
        <f>Statewise!$V$35+Statewise!$Z$35</f>
        <v>0</v>
      </c>
      <c r="F13" s="471">
        <f>Statewise!$AA$35+Statewise!$AE$35</f>
        <v>0</v>
      </c>
      <c r="G13" s="471">
        <f>Statewise!$AB$35+Statewise!$AF$35</f>
        <v>0</v>
      </c>
      <c r="H13" s="471">
        <f>Statewise!$AC$35+Statewise!$AG$35</f>
        <v>0</v>
      </c>
      <c r="I13" s="471">
        <f>Statewise!$AD$35+Statewise!$AH$35</f>
        <v>0</v>
      </c>
    </row>
    <row r="14" spans="1:9" s="47" customFormat="1" ht="16.5">
      <c r="A14" s="53" t="s">
        <v>421</v>
      </c>
      <c r="B14" s="471">
        <f>Statewise!$S$39+Statewise!$W$39</f>
        <v>0</v>
      </c>
      <c r="C14" s="471">
        <f>Statewise!$T$39+Statewise!$X$39</f>
        <v>0</v>
      </c>
      <c r="D14" s="471">
        <f>Statewise!$U$39+Statewise!$Y$39</f>
        <v>0</v>
      </c>
      <c r="E14" s="471">
        <f>Statewise!$V$39+Statewise!$Z$39</f>
        <v>0</v>
      </c>
      <c r="F14" s="471">
        <f>Statewise!$AA$39+Statewise!$AE$39</f>
        <v>0</v>
      </c>
      <c r="G14" s="471">
        <f>Statewise!$AB$39+Statewise!$AF$39</f>
        <v>0</v>
      </c>
      <c r="H14" s="471">
        <f>Statewise!$AC$39+Statewise!$AG$39</f>
        <v>0</v>
      </c>
      <c r="I14" s="471">
        <f>Statewise!$AD$39+Statewise!$AH$39</f>
        <v>0</v>
      </c>
    </row>
    <row r="15" spans="1:9" s="47" customFormat="1" ht="16.5">
      <c r="A15" s="53" t="s">
        <v>422</v>
      </c>
      <c r="B15" s="471">
        <f>Statewise!$S$43+Statewise!$W$43</f>
        <v>0</v>
      </c>
      <c r="C15" s="471">
        <f>Statewise!$T$43+Statewise!$X$43</f>
        <v>0</v>
      </c>
      <c r="D15" s="471">
        <f>Statewise!$U$43+Statewise!$Y$43</f>
        <v>0</v>
      </c>
      <c r="E15" s="471">
        <f>Statewise!$V$43+Statewise!$Z$43</f>
        <v>0</v>
      </c>
      <c r="F15" s="471">
        <f>Statewise!$AA$43+Statewise!$AE$43</f>
        <v>0</v>
      </c>
      <c r="G15" s="471">
        <f>Statewise!$AB$43+Statewise!$AF$43</f>
        <v>0</v>
      </c>
      <c r="H15" s="471">
        <f>Statewise!$AC$43+Statewise!$AG$43</f>
        <v>0</v>
      </c>
      <c r="I15" s="471">
        <f>Statewise!$AD$43+Statewise!$AH$43</f>
        <v>0</v>
      </c>
    </row>
    <row r="16" spans="1:9" s="47" customFormat="1" ht="16.5">
      <c r="A16" s="53" t="s">
        <v>423</v>
      </c>
      <c r="B16" s="471">
        <f>Statewise!$S$47+Statewise!$W$47</f>
        <v>0</v>
      </c>
      <c r="C16" s="471">
        <f>Statewise!$T$47+Statewise!$X$47</f>
        <v>0</v>
      </c>
      <c r="D16" s="471">
        <f>Statewise!$U$47+Statewise!$Y$47</f>
        <v>0</v>
      </c>
      <c r="E16" s="471">
        <f>Statewise!$V$47+Statewise!$Z$47</f>
        <v>0</v>
      </c>
      <c r="F16" s="471">
        <f>Statewise!$AA$47+Statewise!$AE$47</f>
        <v>0</v>
      </c>
      <c r="G16" s="471">
        <f>Statewise!$AB$47+Statewise!$AF$47</f>
        <v>0</v>
      </c>
      <c r="H16" s="471">
        <f>Statewise!$AC$47+Statewise!$AG$47</f>
        <v>0</v>
      </c>
      <c r="I16" s="471">
        <f>Statewise!$AD$47+Statewise!$AH$47</f>
        <v>0</v>
      </c>
    </row>
    <row r="17" spans="1:9" s="47" customFormat="1" ht="16.5">
      <c r="A17" s="53" t="s">
        <v>424</v>
      </c>
      <c r="B17" s="471">
        <f>Statewise!$S$51+Statewise!$W$51</f>
        <v>0</v>
      </c>
      <c r="C17" s="471">
        <f>Statewise!$T$51+Statewise!$X$51</f>
        <v>0</v>
      </c>
      <c r="D17" s="471">
        <f>Statewise!$U$51+Statewise!$Y$51</f>
        <v>0</v>
      </c>
      <c r="E17" s="471">
        <f>Statewise!$V$51+Statewise!$Z$51</f>
        <v>0</v>
      </c>
      <c r="F17" s="471">
        <f>Statewise!$AA$51+Statewise!$AE$51</f>
        <v>0</v>
      </c>
      <c r="G17" s="471">
        <f>Statewise!$AB$51+Statewise!$AF$51</f>
        <v>0</v>
      </c>
      <c r="H17" s="471">
        <f>Statewise!$AC$51+Statewise!$AG$51</f>
        <v>0</v>
      </c>
      <c r="I17" s="471">
        <f>Statewise!$AD$51+Statewise!$AH$51</f>
        <v>0</v>
      </c>
    </row>
    <row r="18" spans="1:9" s="47" customFormat="1" ht="16.5">
      <c r="A18" s="53" t="s">
        <v>425</v>
      </c>
      <c r="B18" s="471">
        <f>Statewise!$S$55+Statewise!$W$55</f>
        <v>0</v>
      </c>
      <c r="C18" s="471">
        <f>Statewise!$T$55+Statewise!$X$55</f>
        <v>0</v>
      </c>
      <c r="D18" s="471">
        <f>Statewise!$U$55+Statewise!$Y$55</f>
        <v>0</v>
      </c>
      <c r="E18" s="471">
        <f>Statewise!$V$55+Statewise!$Z$55</f>
        <v>0</v>
      </c>
      <c r="F18" s="471">
        <f>Statewise!$AA$55+Statewise!$AE$55</f>
        <v>0</v>
      </c>
      <c r="G18" s="471">
        <f>Statewise!$AB$55+Statewise!$AF$55</f>
        <v>0</v>
      </c>
      <c r="H18" s="471">
        <f>Statewise!$AC$55+Statewise!$AG$55</f>
        <v>0</v>
      </c>
      <c r="I18" s="471">
        <f>Statewise!$AD$55+Statewise!$AH$55</f>
        <v>0</v>
      </c>
    </row>
    <row r="19" spans="1:9" s="47" customFormat="1" ht="16.5">
      <c r="A19" s="53" t="s">
        <v>426</v>
      </c>
      <c r="B19" s="471">
        <f>Statewise!$S$59+Statewise!$W$59</f>
        <v>0</v>
      </c>
      <c r="C19" s="471">
        <f>Statewise!$T$59+Statewise!$X$59</f>
        <v>0</v>
      </c>
      <c r="D19" s="471">
        <f>Statewise!$U$59+Statewise!$Y$59</f>
        <v>0</v>
      </c>
      <c r="E19" s="471">
        <f>Statewise!$V$59+Statewise!$Z$59</f>
        <v>0</v>
      </c>
      <c r="F19" s="471">
        <f>Statewise!$AA$59+Statewise!$AE$59</f>
        <v>0</v>
      </c>
      <c r="G19" s="471">
        <f>Statewise!$AB$59+Statewise!$AF$59</f>
        <v>0</v>
      </c>
      <c r="H19" s="471">
        <f>Statewise!$AC$59+Statewise!$AG$59</f>
        <v>0</v>
      </c>
      <c r="I19" s="471">
        <f>Statewise!$AD$59+Statewise!$AH$59</f>
        <v>0</v>
      </c>
    </row>
    <row r="20" spans="1:9" s="47" customFormat="1" ht="16.5">
      <c r="A20" s="53" t="s">
        <v>427</v>
      </c>
      <c r="B20" s="471">
        <f>Statewise!$S$63+Statewise!$W$63</f>
        <v>0</v>
      </c>
      <c r="C20" s="471">
        <f>Statewise!$T$63+Statewise!$X$63</f>
        <v>0</v>
      </c>
      <c r="D20" s="471">
        <f>Statewise!$U$63+Statewise!$Y$63</f>
        <v>0</v>
      </c>
      <c r="E20" s="471">
        <f>Statewise!$V$63+Statewise!$Z$63</f>
        <v>0</v>
      </c>
      <c r="F20" s="471">
        <f>Statewise!$AA$63+Statewise!$AE$63</f>
        <v>0</v>
      </c>
      <c r="G20" s="471">
        <f>Statewise!$AB$63+Statewise!$AF$63</f>
        <v>0</v>
      </c>
      <c r="H20" s="471">
        <f>Statewise!$AC$63+Statewise!$AG$63</f>
        <v>0</v>
      </c>
      <c r="I20" s="471">
        <f>Statewise!$AD$63+Statewise!$AH$63</f>
        <v>0</v>
      </c>
    </row>
    <row r="21" spans="1:9" s="47" customFormat="1" ht="16.5">
      <c r="A21" s="53" t="s">
        <v>428</v>
      </c>
      <c r="B21" s="471">
        <f>Statewise!$S$67+Statewise!$W$67</f>
        <v>0</v>
      </c>
      <c r="C21" s="471">
        <f>Statewise!$T$67+Statewise!$X$67</f>
        <v>0</v>
      </c>
      <c r="D21" s="471">
        <f>Statewise!$U$67+Statewise!$Y$67</f>
        <v>0</v>
      </c>
      <c r="E21" s="471">
        <f>Statewise!$V$67+Statewise!$Z$67</f>
        <v>0</v>
      </c>
      <c r="F21" s="471">
        <f>Statewise!$AA$67+Statewise!$AE$67</f>
        <v>0</v>
      </c>
      <c r="G21" s="471">
        <f>Statewise!$AB$67+Statewise!$AF$67</f>
        <v>0</v>
      </c>
      <c r="H21" s="471">
        <f>Statewise!$AC$67+Statewise!$AG$67</f>
        <v>0</v>
      </c>
      <c r="I21" s="471">
        <f>Statewise!$AD$67+Statewise!$AH$67</f>
        <v>0</v>
      </c>
    </row>
    <row r="22" spans="1:9" s="47" customFormat="1" ht="16.5">
      <c r="A22" s="53" t="s">
        <v>429</v>
      </c>
      <c r="B22" s="471">
        <f>Statewise!$S$71+Statewise!$W$71</f>
        <v>0</v>
      </c>
      <c r="C22" s="471">
        <f>Statewise!$T$71+Statewise!$X$71</f>
        <v>0</v>
      </c>
      <c r="D22" s="471">
        <f>Statewise!$U$71+Statewise!$Y$71</f>
        <v>0</v>
      </c>
      <c r="E22" s="471">
        <f>Statewise!$V$71+Statewise!$Z$71</f>
        <v>0</v>
      </c>
      <c r="F22" s="471">
        <f>Statewise!$AA$71+Statewise!$AE$71</f>
        <v>0</v>
      </c>
      <c r="G22" s="471">
        <f>Statewise!$AB$71+Statewise!$AF$71</f>
        <v>0</v>
      </c>
      <c r="H22" s="471">
        <f>Statewise!$AC$71+Statewise!$AG$71</f>
        <v>0</v>
      </c>
      <c r="I22" s="471">
        <f>Statewise!$AD$71+Statewise!$AH$71</f>
        <v>0</v>
      </c>
    </row>
    <row r="23" spans="1:9" s="47" customFormat="1" ht="16.5">
      <c r="A23" s="53" t="s">
        <v>430</v>
      </c>
      <c r="B23" s="471">
        <f>Statewise!$S$75+Statewise!$W$75</f>
        <v>0</v>
      </c>
      <c r="C23" s="471">
        <f>Statewise!$T$75+Statewise!$X$75</f>
        <v>0</v>
      </c>
      <c r="D23" s="471">
        <f>Statewise!$U$75+Statewise!$Y$75</f>
        <v>0</v>
      </c>
      <c r="E23" s="471">
        <f>Statewise!$V$75+Statewise!$Z$75</f>
        <v>0</v>
      </c>
      <c r="F23" s="471">
        <f>Statewise!$AA$75+Statewise!$AE$75</f>
        <v>0</v>
      </c>
      <c r="G23" s="471">
        <f>Statewise!$AB$75+Statewise!$AF$75</f>
        <v>0</v>
      </c>
      <c r="H23" s="471">
        <f>Statewise!$AC$75+Statewise!$AG$75</f>
        <v>0</v>
      </c>
      <c r="I23" s="471">
        <f>Statewise!$AD$75+Statewise!$AH$75</f>
        <v>0</v>
      </c>
    </row>
    <row r="24" spans="1:9" s="47" customFormat="1" ht="16.5">
      <c r="A24" s="53" t="s">
        <v>431</v>
      </c>
      <c r="B24" s="471">
        <f>Statewise!$S$79+Statewise!$W$79</f>
        <v>0</v>
      </c>
      <c r="C24" s="471">
        <f>Statewise!$T$79+Statewise!$X$79</f>
        <v>0</v>
      </c>
      <c r="D24" s="471">
        <f>Statewise!$U$79+Statewise!$Y$79</f>
        <v>0</v>
      </c>
      <c r="E24" s="471">
        <f>Statewise!$V$79+Statewise!$Z$79</f>
        <v>0</v>
      </c>
      <c r="F24" s="471">
        <f>Statewise!$AA$79+Statewise!$AE$79</f>
        <v>0</v>
      </c>
      <c r="G24" s="471">
        <f>Statewise!$AB$79+Statewise!$AF$79</f>
        <v>0</v>
      </c>
      <c r="H24" s="471">
        <f>Statewise!$AC$79+Statewise!$AG$79</f>
        <v>0</v>
      </c>
      <c r="I24" s="471">
        <f>Statewise!$AD$79+Statewise!$AH$79</f>
        <v>0</v>
      </c>
    </row>
    <row r="25" spans="1:9" s="47" customFormat="1" ht="16.5">
      <c r="A25" s="53" t="s">
        <v>432</v>
      </c>
      <c r="B25" s="471">
        <f>Statewise!$S$83+Statewise!$W$83</f>
        <v>0</v>
      </c>
      <c r="C25" s="471">
        <f>Statewise!$T$83+Statewise!$X$83</f>
        <v>0</v>
      </c>
      <c r="D25" s="471">
        <f>Statewise!$U$83+Statewise!$Y$83</f>
        <v>0</v>
      </c>
      <c r="E25" s="471">
        <f>Statewise!$V$83+Statewise!$Z$83</f>
        <v>0</v>
      </c>
      <c r="F25" s="471">
        <f>Statewise!$AA$83+Statewise!$AE$83</f>
        <v>0</v>
      </c>
      <c r="G25" s="471">
        <f>Statewise!$AB$83+Statewise!$AF$83</f>
        <v>0</v>
      </c>
      <c r="H25" s="471">
        <f>Statewise!$AC$83+Statewise!$AG$83</f>
        <v>0</v>
      </c>
      <c r="I25" s="471">
        <f>Statewise!$AD$83+Statewise!$AH$83</f>
        <v>0</v>
      </c>
    </row>
    <row r="26" spans="1:9" s="47" customFormat="1" ht="16.5">
      <c r="A26" s="53" t="s">
        <v>433</v>
      </c>
      <c r="B26" s="471">
        <f>Statewise!$S$87+Statewise!$W$87</f>
        <v>0</v>
      </c>
      <c r="C26" s="471">
        <f>Statewise!$T$87+Statewise!$X$87</f>
        <v>0</v>
      </c>
      <c r="D26" s="471">
        <f>Statewise!$U$87+Statewise!$Y$87</f>
        <v>0</v>
      </c>
      <c r="E26" s="471">
        <f>Statewise!$V$87+Statewise!$Z$87</f>
        <v>0</v>
      </c>
      <c r="F26" s="471">
        <f>Statewise!$AA$87+Statewise!$AE$87</f>
        <v>0</v>
      </c>
      <c r="G26" s="471">
        <f>Statewise!$AB$87+Statewise!$AF$87</f>
        <v>0</v>
      </c>
      <c r="H26" s="471">
        <f>Statewise!$AC$87+Statewise!$AG$87</f>
        <v>0</v>
      </c>
      <c r="I26" s="471">
        <f>Statewise!$AD$87+Statewise!$AH$87</f>
        <v>0</v>
      </c>
    </row>
    <row r="27" spans="1:9" s="47" customFormat="1" ht="16.5">
      <c r="A27" s="53" t="s">
        <v>434</v>
      </c>
      <c r="B27" s="471">
        <f>Statewise!$S$91+Statewise!$W$91</f>
        <v>0</v>
      </c>
      <c r="C27" s="471">
        <f>Statewise!$T$91+Statewise!$X$91</f>
        <v>0</v>
      </c>
      <c r="D27" s="471">
        <f>Statewise!$U$91+Statewise!$Y$91</f>
        <v>0</v>
      </c>
      <c r="E27" s="471">
        <f>Statewise!$V$91+Statewise!$Z$91</f>
        <v>0</v>
      </c>
      <c r="F27" s="471">
        <f>Statewise!$AA$91+Statewise!$AE$91</f>
        <v>0</v>
      </c>
      <c r="G27" s="471">
        <f>Statewise!$AB$91+Statewise!$AF$91</f>
        <v>0</v>
      </c>
      <c r="H27" s="471">
        <f>Statewise!$AC$91+Statewise!$AG$91</f>
        <v>0</v>
      </c>
      <c r="I27" s="471">
        <f>Statewise!$AD$91+Statewise!$AH$91</f>
        <v>0</v>
      </c>
    </row>
    <row r="28" spans="1:9" s="47" customFormat="1" ht="16.5">
      <c r="A28" s="53" t="s">
        <v>435</v>
      </c>
      <c r="B28" s="471">
        <f>Statewise!$S$95+Statewise!$W$95</f>
        <v>0</v>
      </c>
      <c r="C28" s="471">
        <f>Statewise!$T$95+Statewise!$X$95</f>
        <v>0</v>
      </c>
      <c r="D28" s="471">
        <f>Statewise!$U$95+Statewise!$Y$95</f>
        <v>0</v>
      </c>
      <c r="E28" s="471">
        <f>Statewise!$V$95+Statewise!$Z$95</f>
        <v>0</v>
      </c>
      <c r="F28" s="471">
        <f>Statewise!$AA$95+Statewise!$AE$95</f>
        <v>0</v>
      </c>
      <c r="G28" s="471">
        <f>Statewise!$AB$95+Statewise!$AF$95</f>
        <v>0</v>
      </c>
      <c r="H28" s="471">
        <f>Statewise!$AC$95+Statewise!$AG$95</f>
        <v>0</v>
      </c>
      <c r="I28" s="471">
        <f>Statewise!$AD$95+Statewise!$AH$95</f>
        <v>0</v>
      </c>
    </row>
    <row r="29" spans="1:9" s="47" customFormat="1" ht="16.5">
      <c r="A29" s="53" t="s">
        <v>436</v>
      </c>
      <c r="B29" s="471">
        <f>Statewise!$S$99+Statewise!$W$99</f>
        <v>0</v>
      </c>
      <c r="C29" s="471">
        <f>Statewise!$T$99+Statewise!$X$99</f>
        <v>0</v>
      </c>
      <c r="D29" s="471">
        <f>Statewise!$U$99+Statewise!$Y$99</f>
        <v>0</v>
      </c>
      <c r="E29" s="471">
        <f>Statewise!$V$99+Statewise!$Z$99</f>
        <v>0</v>
      </c>
      <c r="F29" s="471">
        <f>Statewise!$AA$99+Statewise!$AE$99</f>
        <v>0</v>
      </c>
      <c r="G29" s="471">
        <f>Statewise!$AB$99+Statewise!$AF$99</f>
        <v>0</v>
      </c>
      <c r="H29" s="471">
        <f>Statewise!$AC$99+Statewise!$AG$99</f>
        <v>0</v>
      </c>
      <c r="I29" s="471">
        <f>Statewise!$AD$99+Statewise!$AH$99</f>
        <v>0</v>
      </c>
    </row>
    <row r="30" spans="1:9" s="47" customFormat="1" ht="16.5">
      <c r="A30" s="53" t="s">
        <v>437</v>
      </c>
      <c r="B30" s="471">
        <f>Statewise!$S$103+Statewise!$W$103</f>
        <v>0</v>
      </c>
      <c r="C30" s="471">
        <f>Statewise!$T$103+Statewise!$X$103</f>
        <v>0</v>
      </c>
      <c r="D30" s="471">
        <f>Statewise!$U$103+Statewise!$Y$103</f>
        <v>0</v>
      </c>
      <c r="E30" s="471">
        <f>Statewise!$V$103+Statewise!$Z$103</f>
        <v>0</v>
      </c>
      <c r="F30" s="471">
        <f>Statewise!$AA$103+Statewise!$AE$103</f>
        <v>0</v>
      </c>
      <c r="G30" s="471">
        <f>Statewise!$AB$103+Statewise!$AF$103</f>
        <v>0</v>
      </c>
      <c r="H30" s="471">
        <f>Statewise!$AC$103+Statewise!$AG$103</f>
        <v>0</v>
      </c>
      <c r="I30" s="471">
        <f>Statewise!$AD$103+Statewise!$AH$103</f>
        <v>0</v>
      </c>
    </row>
    <row r="31" spans="1:9" s="47" customFormat="1" ht="16.5">
      <c r="A31" s="53" t="s">
        <v>438</v>
      </c>
      <c r="B31" s="471">
        <f>Statewise!$S$107+Statewise!$W$107</f>
        <v>0</v>
      </c>
      <c r="C31" s="471">
        <f>Statewise!$T$107+Statewise!$X$107</f>
        <v>0</v>
      </c>
      <c r="D31" s="471">
        <f>Statewise!$U$107+Statewise!$Y$107</f>
        <v>0</v>
      </c>
      <c r="E31" s="471">
        <f>Statewise!$V$107+Statewise!$Z$107</f>
        <v>0</v>
      </c>
      <c r="F31" s="471">
        <f>Statewise!$AA$107+Statewise!$AE$107</f>
        <v>0</v>
      </c>
      <c r="G31" s="471">
        <f>Statewise!$AB$107+Statewise!$AF$107</f>
        <v>0</v>
      </c>
      <c r="H31" s="471">
        <f>Statewise!$AC$107+Statewise!$AG$107</f>
        <v>0</v>
      </c>
      <c r="I31" s="471">
        <f>Statewise!$AD$107+Statewise!$AH$107</f>
        <v>0</v>
      </c>
    </row>
    <row r="32" spans="1:9" s="47" customFormat="1" ht="16.5">
      <c r="A32" s="53" t="s">
        <v>439</v>
      </c>
      <c r="B32" s="471">
        <f>Statewise!$S$111+Statewise!$W$111</f>
        <v>0</v>
      </c>
      <c r="C32" s="471">
        <f>Statewise!$T$111+Statewise!$X$111</f>
        <v>0</v>
      </c>
      <c r="D32" s="471">
        <f>Statewise!$U$111+Statewise!$Y$111</f>
        <v>0</v>
      </c>
      <c r="E32" s="471">
        <f>Statewise!$V$111+Statewise!$Z$111</f>
        <v>0</v>
      </c>
      <c r="F32" s="471">
        <f>Statewise!$AA$111+Statewise!$AE$111</f>
        <v>0</v>
      </c>
      <c r="G32" s="471">
        <f>Statewise!$AB$111+Statewise!$AF$111</f>
        <v>0</v>
      </c>
      <c r="H32" s="471">
        <f>Statewise!$AC$111+Statewise!$AG$111</f>
        <v>0</v>
      </c>
      <c r="I32" s="471">
        <f>Statewise!$AD$111+Statewise!$AH$111</f>
        <v>0</v>
      </c>
    </row>
    <row r="33" spans="1:9" s="47" customFormat="1" ht="16.5">
      <c r="A33" s="53" t="s">
        <v>458</v>
      </c>
      <c r="B33" s="471">
        <f>Statewise!$S$115+Statewise!$W$115</f>
        <v>0</v>
      </c>
      <c r="C33" s="471">
        <f>Statewise!$T$115+Statewise!$X$115</f>
        <v>0</v>
      </c>
      <c r="D33" s="471">
        <f>Statewise!$U$115+Statewise!$Y$115</f>
        <v>0</v>
      </c>
      <c r="E33" s="471">
        <f>Statewise!$V$115+Statewise!$Z$115</f>
        <v>0</v>
      </c>
      <c r="F33" s="471">
        <f>Statewise!$AA$115+Statewise!$AE$115</f>
        <v>0</v>
      </c>
      <c r="G33" s="471">
        <f>Statewise!$AB$115+Statewise!$AF$115</f>
        <v>0</v>
      </c>
      <c r="H33" s="471">
        <f>Statewise!$AC$115+Statewise!$AG$115</f>
        <v>0</v>
      </c>
      <c r="I33" s="471">
        <f>Statewise!$AD$115+Statewise!$AH$115</f>
        <v>0</v>
      </c>
    </row>
    <row r="34" spans="1:9" s="47" customFormat="1" ht="16.5">
      <c r="A34" s="47" t="s">
        <v>441</v>
      </c>
      <c r="B34" s="471">
        <f>Statewise!$S$119+Statewise!$W$119</f>
        <v>0</v>
      </c>
      <c r="C34" s="471">
        <f>Statewise!$T$119+Statewise!$X$119</f>
        <v>0</v>
      </c>
      <c r="D34" s="471">
        <f>Statewise!$U$119+Statewise!$Y$119</f>
        <v>0</v>
      </c>
      <c r="E34" s="471">
        <f>Statewise!$V$119+Statewise!$Z$119</f>
        <v>0</v>
      </c>
      <c r="F34" s="471">
        <f>Statewise!$AA$119+Statewise!$AE$119</f>
        <v>0</v>
      </c>
      <c r="G34" s="471">
        <f>Statewise!$AB$119+Statewise!$AF$119</f>
        <v>0</v>
      </c>
      <c r="H34" s="471">
        <f>Statewise!$AC$119+Statewise!$AG$119</f>
        <v>0</v>
      </c>
      <c r="I34" s="471">
        <f>Statewise!$AD$119+Statewise!$AH$119</f>
        <v>0</v>
      </c>
    </row>
    <row r="35" spans="1:9" s="47" customFormat="1" ht="16.5">
      <c r="A35" s="53" t="s">
        <v>442</v>
      </c>
      <c r="B35" s="471">
        <f>Statewise!$S$123+Statewise!$W$123</f>
        <v>0</v>
      </c>
      <c r="C35" s="471">
        <f>Statewise!$T$123+Statewise!$X$123</f>
        <v>0</v>
      </c>
      <c r="D35" s="471">
        <f>Statewise!$U$123+Statewise!$Y$123</f>
        <v>0</v>
      </c>
      <c r="E35" s="471">
        <f>Statewise!$V$123+Statewise!$Z$123</f>
        <v>0</v>
      </c>
      <c r="F35" s="471">
        <f>Statewise!$AA$123+Statewise!$AE$123</f>
        <v>0</v>
      </c>
      <c r="G35" s="471">
        <f>Statewise!$AB$123+Statewise!$AF$123</f>
        <v>0</v>
      </c>
      <c r="H35" s="471">
        <f>Statewise!$AC$123+Statewise!$AG$123</f>
        <v>0</v>
      </c>
      <c r="I35" s="471">
        <f>Statewise!$AD$123+Statewise!$AH$123</f>
        <v>0</v>
      </c>
    </row>
    <row r="36" spans="1:9" s="47" customFormat="1" ht="16.5">
      <c r="A36" s="53" t="s">
        <v>443</v>
      </c>
      <c r="B36" s="471">
        <f>Statewise!$S$127+Statewise!$W$127</f>
        <v>0</v>
      </c>
      <c r="C36" s="471">
        <f>Statewise!$T$127+Statewise!$X$127</f>
        <v>0</v>
      </c>
      <c r="D36" s="471">
        <f>Statewise!$U$127+Statewise!$Y$127</f>
        <v>0</v>
      </c>
      <c r="E36" s="471">
        <f>Statewise!$V$127+Statewise!$Z$127</f>
        <v>0</v>
      </c>
      <c r="F36" s="471">
        <f>Statewise!$AA$127+Statewise!$AE$127</f>
        <v>0</v>
      </c>
      <c r="G36" s="471">
        <f>Statewise!$AB$127+Statewise!$AF$127</f>
        <v>0</v>
      </c>
      <c r="H36" s="471">
        <f>Statewise!$AC$127+Statewise!$AG$127</f>
        <v>0</v>
      </c>
      <c r="I36" s="471">
        <f>Statewise!$AD$127+Statewise!$AH$127</f>
        <v>0</v>
      </c>
    </row>
    <row r="37" spans="1:9" s="47" customFormat="1" ht="16.5">
      <c r="A37" s="53" t="s">
        <v>444</v>
      </c>
      <c r="B37" s="471">
        <f>Statewise!$S$131+Statewise!$W$131</f>
        <v>0</v>
      </c>
      <c r="C37" s="471">
        <f>Statewise!$T$131+Statewise!$X$131</f>
        <v>0</v>
      </c>
      <c r="D37" s="471">
        <f>Statewise!$U$131+Statewise!$Y$131</f>
        <v>0</v>
      </c>
      <c r="E37" s="471">
        <f>Statewise!$V$131+Statewise!$Z$131</f>
        <v>0</v>
      </c>
      <c r="F37" s="471">
        <f>Statewise!$AA$131+Statewise!$AE$131</f>
        <v>0</v>
      </c>
      <c r="G37" s="471">
        <f>Statewise!$AB$131+Statewise!$AF$131</f>
        <v>0</v>
      </c>
      <c r="H37" s="471">
        <f>Statewise!$AC$131+Statewise!$AG$131</f>
        <v>0</v>
      </c>
      <c r="I37" s="471">
        <f>Statewise!$AD$131+Statewise!$AH$131</f>
        <v>0</v>
      </c>
    </row>
    <row r="38" spans="1:9" s="472" customFormat="1" ht="33">
      <c r="A38" s="451" t="s">
        <v>459</v>
      </c>
      <c r="B38" s="471">
        <f>Statewise!$S$135+Statewise!$W$135</f>
        <v>0</v>
      </c>
      <c r="C38" s="471">
        <f>Statewise!$T$135+Statewise!$X$135</f>
        <v>0</v>
      </c>
      <c r="D38" s="471">
        <f>Statewise!$U$135+Statewise!$Y$135</f>
        <v>0</v>
      </c>
      <c r="E38" s="471">
        <f>Statewise!$V$135+Statewise!$Z$135</f>
        <v>0</v>
      </c>
      <c r="F38" s="471">
        <f>Statewise!$AA$135+Statewise!$AE$135</f>
        <v>0</v>
      </c>
      <c r="G38" s="471">
        <f>Statewise!$AB$135+Statewise!$AF$135</f>
        <v>0</v>
      </c>
      <c r="H38" s="471">
        <f>Statewise!$AC$135+Statewise!$AG$135</f>
        <v>0</v>
      </c>
      <c r="I38" s="471">
        <f>Statewise!$AD$135+Statewise!$AH$135</f>
        <v>0</v>
      </c>
    </row>
    <row r="39" spans="1:9" s="47" customFormat="1" ht="16.5">
      <c r="A39" s="53" t="s">
        <v>445</v>
      </c>
      <c r="B39" s="471">
        <f>Statewise!$S$139+Statewise!$W$139</f>
        <v>0</v>
      </c>
      <c r="C39" s="471">
        <f>Statewise!$T$139+Statewise!$X$139</f>
        <v>0</v>
      </c>
      <c r="D39" s="471">
        <f>Statewise!$U$139+Statewise!$Y$139</f>
        <v>0</v>
      </c>
      <c r="E39" s="471">
        <f>Statewise!$V$139+Statewise!$Z$139</f>
        <v>0</v>
      </c>
      <c r="F39" s="471">
        <f>Statewise!$AA$139+Statewise!$AE$139</f>
        <v>0</v>
      </c>
      <c r="G39" s="471">
        <f>Statewise!$AB$139+Statewise!$AF$139</f>
        <v>0</v>
      </c>
      <c r="H39" s="471">
        <f>Statewise!$AC$139+Statewise!$AG$139</f>
        <v>0</v>
      </c>
      <c r="I39" s="471">
        <f>Statewise!$AD$139+Statewise!$AH$139</f>
        <v>0</v>
      </c>
    </row>
    <row r="40" spans="1:9" s="47" customFormat="1" ht="16.5">
      <c r="A40" s="53" t="s">
        <v>446</v>
      </c>
      <c r="B40" s="471">
        <f>Statewise!$S$143+Statewise!$W$143</f>
        <v>0</v>
      </c>
      <c r="C40" s="471">
        <f>Statewise!$T$143+Statewise!$X$143</f>
        <v>0</v>
      </c>
      <c r="D40" s="471">
        <f>Statewise!$U$143+Statewise!$Y$143</f>
        <v>0</v>
      </c>
      <c r="E40" s="471">
        <f>Statewise!$V$143+Statewise!$Z$143</f>
        <v>0</v>
      </c>
      <c r="F40" s="471">
        <f>Statewise!$AA$143+Statewise!$AE$143</f>
        <v>0</v>
      </c>
      <c r="G40" s="471">
        <f>Statewise!$AB$143+Statewise!$AF$143</f>
        <v>0</v>
      </c>
      <c r="H40" s="471">
        <f>Statewise!$AC$143+Statewise!$AG$143</f>
        <v>0</v>
      </c>
      <c r="I40" s="471">
        <f>Statewise!$AD$143+Statewise!$AH$143</f>
        <v>0</v>
      </c>
    </row>
    <row r="41" spans="1:9" s="47" customFormat="1" ht="16.5">
      <c r="A41" s="53" t="s">
        <v>447</v>
      </c>
      <c r="B41" s="471">
        <f>Statewise!$S$147+Statewise!$W$147</f>
        <v>0</v>
      </c>
      <c r="C41" s="471">
        <f>Statewise!$T$147+Statewise!$X$147</f>
        <v>0</v>
      </c>
      <c r="D41" s="471">
        <f>Statewise!$U$147+Statewise!$Y$147</f>
        <v>0</v>
      </c>
      <c r="E41" s="471">
        <f>Statewise!$V$147+Statewise!$Z$147</f>
        <v>0</v>
      </c>
      <c r="F41" s="471">
        <f>Statewise!$AA$147+Statewise!$AE$147</f>
        <v>0</v>
      </c>
      <c r="G41" s="471">
        <f>Statewise!$AB$147+Statewise!$AF$147</f>
        <v>0</v>
      </c>
      <c r="H41" s="471">
        <f>Statewise!$AC$147+Statewise!$AG$147</f>
        <v>0</v>
      </c>
      <c r="I41" s="471">
        <f>Statewise!$AD$147+Statewise!$AH$147</f>
        <v>0</v>
      </c>
    </row>
    <row r="42" spans="1:9" s="47" customFormat="1" ht="16.5">
      <c r="A42" s="53" t="s">
        <v>448</v>
      </c>
      <c r="B42" s="471">
        <f>Statewise!$S$151+Statewise!$W$151</f>
        <v>0</v>
      </c>
      <c r="C42" s="471">
        <f>Statewise!$T$151+Statewise!$X$151</f>
        <v>0</v>
      </c>
      <c r="D42" s="471">
        <f>Statewise!$U$151+Statewise!$Y$151</f>
        <v>0</v>
      </c>
      <c r="E42" s="471">
        <f>Statewise!$V$151+Statewise!$Z$151</f>
        <v>0</v>
      </c>
      <c r="F42" s="471">
        <f>Statewise!$AA$151+Statewise!$AE$151</f>
        <v>0</v>
      </c>
      <c r="G42" s="471">
        <f>Statewise!$AB$151+Statewise!$AF$151</f>
        <v>0</v>
      </c>
      <c r="H42" s="471">
        <f>Statewise!$AC$151+Statewise!$AG$151</f>
        <v>0</v>
      </c>
      <c r="I42" s="471">
        <f>Statewise!$AD$151+Statewise!$AH$151</f>
        <v>0</v>
      </c>
    </row>
    <row r="43" spans="1:9" s="47" customFormat="1">
      <c r="A43" s="55" t="s">
        <v>460</v>
      </c>
      <c r="B43" s="473">
        <f>SUM(B7:B42)</f>
        <v>0</v>
      </c>
      <c r="C43" s="473">
        <f t="shared" ref="C43:I43" si="0">SUM(C7:C42)</f>
        <v>0</v>
      </c>
      <c r="D43" s="473">
        <f t="shared" si="0"/>
        <v>0</v>
      </c>
      <c r="E43" s="473">
        <f t="shared" si="0"/>
        <v>0</v>
      </c>
      <c r="F43" s="473">
        <f t="shared" si="0"/>
        <v>0</v>
      </c>
      <c r="G43" s="473">
        <f t="shared" si="0"/>
        <v>0</v>
      </c>
      <c r="H43" s="473">
        <f t="shared" si="0"/>
        <v>0</v>
      </c>
      <c r="I43" s="473">
        <f t="shared" si="0"/>
        <v>0</v>
      </c>
    </row>
    <row r="44" spans="1:9" s="47" customFormat="1" ht="15" customHeight="1"/>
    <row r="45" spans="1:9" s="511" customFormat="1" ht="16.5">
      <c r="A45" s="45"/>
      <c r="B45" s="468"/>
      <c r="C45" s="468"/>
      <c r="E45" s="474" t="s">
        <v>116</v>
      </c>
      <c r="F45" s="474"/>
    </row>
    <row r="46" spans="1:9" s="511" customFormat="1" ht="16.5">
      <c r="A46" s="511" t="s">
        <v>318</v>
      </c>
    </row>
    <row r="47" spans="1:9" s="47" customFormat="1"/>
    <row r="48" spans="1:9" s="47" customFormat="1"/>
    <row r="49" s="47" customFormat="1"/>
    <row r="50" s="47" customFormat="1"/>
    <row r="51" s="47" customFormat="1"/>
    <row r="52" s="47" customFormat="1"/>
    <row r="53" s="47" customFormat="1"/>
    <row r="54" s="47" customFormat="1"/>
    <row r="55" s="47" customFormat="1"/>
    <row r="56" s="47" customFormat="1"/>
    <row r="57" s="47" customFormat="1"/>
    <row r="58" s="47" customFormat="1"/>
    <row r="59" s="47" customFormat="1"/>
    <row r="60" s="47" customFormat="1"/>
    <row r="61" s="47" customFormat="1"/>
    <row r="62" s="47" customFormat="1"/>
    <row r="63" s="47" customFormat="1"/>
    <row r="64" s="47" customFormat="1"/>
    <row r="65" s="47" customFormat="1"/>
    <row r="66" s="47" customFormat="1"/>
    <row r="67" s="47" customFormat="1"/>
    <row r="68" s="47" customFormat="1"/>
    <row r="69" s="47" customFormat="1"/>
    <row r="70" s="47" customFormat="1"/>
    <row r="71" s="47" customFormat="1"/>
    <row r="72" s="47" customFormat="1"/>
    <row r="73" s="47" customFormat="1"/>
    <row r="74" s="47" customFormat="1"/>
    <row r="75" s="47" customFormat="1"/>
    <row r="76" s="47" customFormat="1"/>
    <row r="77" s="47" customFormat="1"/>
    <row r="78" s="47" customFormat="1"/>
    <row r="79" s="47" customFormat="1"/>
    <row r="80" s="47" customFormat="1"/>
    <row r="81" s="47" customFormat="1"/>
    <row r="82" s="47" customFormat="1"/>
    <row r="83" s="47" customFormat="1"/>
    <row r="84" s="47" customFormat="1"/>
    <row r="85" s="47" customFormat="1"/>
    <row r="86" s="47" customFormat="1"/>
    <row r="87" s="47" customFormat="1"/>
    <row r="88" s="47" customFormat="1"/>
    <row r="89" s="47" customFormat="1"/>
    <row r="90" s="47" customFormat="1"/>
    <row r="91" s="47" customFormat="1"/>
    <row r="92" s="47" customFormat="1"/>
    <row r="93" s="47" customFormat="1"/>
    <row r="94" s="47" customFormat="1"/>
    <row r="95" s="47" customFormat="1"/>
    <row r="96" s="47" customFormat="1"/>
    <row r="97" s="47" customFormat="1"/>
    <row r="98" s="47" customFormat="1"/>
    <row r="99" s="47" customFormat="1"/>
    <row r="100" s="47" customFormat="1"/>
    <row r="101" s="47" customFormat="1"/>
    <row r="102" s="47" customFormat="1"/>
    <row r="103" s="47" customFormat="1"/>
    <row r="104" s="47" customFormat="1"/>
    <row r="105" s="47" customFormat="1"/>
    <row r="106" s="47" customFormat="1"/>
    <row r="107" s="47" customFormat="1"/>
    <row r="108" s="47" customFormat="1"/>
    <row r="109" s="47" customFormat="1"/>
    <row r="110" s="47" customFormat="1"/>
    <row r="111" s="47" customFormat="1"/>
    <row r="112" s="47" customFormat="1"/>
    <row r="113" s="47" customFormat="1"/>
    <row r="114" s="47" customFormat="1"/>
    <row r="115" s="47" customFormat="1"/>
    <row r="116" s="47" customFormat="1"/>
    <row r="117" s="47" customFormat="1"/>
    <row r="118" s="47" customFormat="1"/>
    <row r="119" s="47" customFormat="1"/>
    <row r="120" s="47" customFormat="1"/>
    <row r="121" s="47" customFormat="1"/>
    <row r="122" s="47" customFormat="1"/>
    <row r="123" s="47" customFormat="1"/>
    <row r="124" s="47" customFormat="1" ht="15" customHeight="1"/>
    <row r="125" s="47" customFormat="1"/>
    <row r="126" s="47" customFormat="1"/>
    <row r="132" ht="15" customHeight="1"/>
  </sheetData>
  <sheetProtection password="9789" sheet="1" objects="1" scenarios="1"/>
  <mergeCells count="6">
    <mergeCell ref="A5:A6"/>
    <mergeCell ref="B5:E5"/>
    <mergeCell ref="F5:I5"/>
    <mergeCell ref="B1:C1"/>
    <mergeCell ref="A2:F2"/>
    <mergeCell ref="A3:D3"/>
  </mergeCells>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X16"/>
  <sheetViews>
    <sheetView workbookViewId="0">
      <selection activeCell="I19" sqref="I19"/>
    </sheetView>
  </sheetViews>
  <sheetFormatPr defaultColWidth="9.140625" defaultRowHeight="15"/>
  <cols>
    <col min="1" max="1" width="17.28515625" style="358" customWidth="1"/>
    <col min="2" max="2" width="17" style="358" customWidth="1"/>
    <col min="3" max="7" width="9.140625" style="358"/>
    <col min="8" max="8" width="20.85546875" style="358" bestFit="1" customWidth="1"/>
    <col min="9" max="16384" width="9.140625" style="358"/>
  </cols>
  <sheetData>
    <row r="1" spans="1:24" ht="18.75">
      <c r="A1" s="716" t="s">
        <v>541</v>
      </c>
      <c r="B1" s="717"/>
      <c r="C1" s="717"/>
      <c r="D1" s="717"/>
      <c r="E1" s="717"/>
      <c r="F1" s="717"/>
      <c r="G1" s="717"/>
      <c r="H1" s="717"/>
    </row>
    <row r="2" spans="1:24" ht="18.75">
      <c r="A2" s="359"/>
      <c r="B2" s="360"/>
      <c r="C2" s="360"/>
      <c r="D2" s="360"/>
      <c r="E2" s="360"/>
      <c r="F2" s="360"/>
      <c r="G2" s="360"/>
      <c r="H2" s="360"/>
    </row>
    <row r="3" spans="1:24" ht="15.75">
      <c r="A3" s="361" t="s">
        <v>542</v>
      </c>
      <c r="B3" s="362">
        <f>'General Info'!B1</f>
        <v>0</v>
      </c>
    </row>
    <row r="4" spans="1:24" s="364" customFormat="1" ht="16.5">
      <c r="A4" s="39"/>
      <c r="B4" s="363"/>
      <c r="C4" s="39"/>
      <c r="D4" s="39"/>
      <c r="E4" s="39"/>
      <c r="F4" s="39"/>
      <c r="G4" s="39"/>
      <c r="H4" s="39"/>
      <c r="I4" s="39"/>
      <c r="J4" s="39"/>
      <c r="K4" s="39"/>
      <c r="L4" s="39"/>
      <c r="M4" s="39"/>
      <c r="N4" s="39"/>
      <c r="O4" s="39"/>
      <c r="P4" s="39"/>
      <c r="Q4" s="39"/>
      <c r="R4" s="39"/>
      <c r="S4" s="39"/>
      <c r="T4" s="39"/>
      <c r="U4" s="39"/>
      <c r="V4" s="39"/>
      <c r="W4" s="39"/>
      <c r="X4" s="39"/>
    </row>
    <row r="5" spans="1:24" s="366" customFormat="1" ht="16.5">
      <c r="A5" s="365"/>
      <c r="B5" s="363"/>
      <c r="C5" s="365"/>
      <c r="D5" s="365"/>
      <c r="E5" s="365"/>
      <c r="F5" s="365"/>
      <c r="G5" s="365"/>
      <c r="H5" s="365"/>
      <c r="I5" s="365"/>
      <c r="J5" s="365"/>
      <c r="K5" s="365"/>
      <c r="L5" s="365"/>
      <c r="M5" s="365"/>
      <c r="N5" s="365"/>
      <c r="O5" s="365"/>
      <c r="P5" s="365"/>
      <c r="Q5" s="365"/>
      <c r="R5" s="365"/>
      <c r="S5" s="365"/>
      <c r="T5" s="365"/>
      <c r="U5" s="365"/>
      <c r="V5" s="365"/>
      <c r="W5" s="365"/>
      <c r="X5" s="365"/>
    </row>
    <row r="6" spans="1:24" ht="15.75">
      <c r="A6" s="718" t="str">
        <f>'General Info'!B2</f>
        <v>STATISTICS FOR THE YEAR ENDED MARCH, 2024 (AUDITED AND FINAL)</v>
      </c>
      <c r="B6" s="718"/>
      <c r="C6" s="718"/>
      <c r="D6" s="718"/>
      <c r="E6" s="718"/>
      <c r="F6" s="718"/>
      <c r="G6" s="718"/>
      <c r="H6" s="718"/>
    </row>
    <row r="7" spans="1:24" ht="15.75">
      <c r="A7" s="367"/>
      <c r="B7" s="368"/>
      <c r="C7" s="369"/>
      <c r="D7" s="369"/>
      <c r="E7" s="369"/>
      <c r="F7" s="369"/>
      <c r="G7" s="369"/>
    </row>
    <row r="8" spans="1:24" ht="49.5" customHeight="1">
      <c r="A8" s="719" t="s">
        <v>543</v>
      </c>
      <c r="B8" s="719"/>
      <c r="C8" s="719"/>
      <c r="D8" s="719"/>
      <c r="E8" s="719"/>
      <c r="F8" s="719"/>
      <c r="G8" s="719"/>
      <c r="H8" s="719"/>
    </row>
    <row r="9" spans="1:24" ht="42" customHeight="1">
      <c r="A9" s="719" t="s">
        <v>544</v>
      </c>
      <c r="B9" s="719"/>
      <c r="C9" s="719"/>
      <c r="D9" s="719"/>
      <c r="E9" s="719"/>
      <c r="F9" s="719"/>
      <c r="G9" s="719"/>
      <c r="H9" s="719"/>
    </row>
    <row r="10" spans="1:24">
      <c r="A10" s="370" t="s">
        <v>545</v>
      </c>
      <c r="B10" s="371"/>
    </row>
    <row r="12" spans="1:24">
      <c r="A12" s="358" t="s">
        <v>546</v>
      </c>
      <c r="B12" s="372"/>
      <c r="C12" s="715"/>
      <c r="D12" s="715"/>
      <c r="E12" s="715"/>
      <c r="F12" s="715"/>
    </row>
    <row r="13" spans="1:24">
      <c r="A13" s="358" t="s">
        <v>547</v>
      </c>
      <c r="B13" s="372"/>
      <c r="C13" s="715"/>
      <c r="D13" s="715"/>
      <c r="E13" s="715"/>
      <c r="F13" s="715"/>
    </row>
    <row r="14" spans="1:24">
      <c r="A14" s="358" t="s">
        <v>548</v>
      </c>
      <c r="B14" s="372"/>
      <c r="C14" s="715"/>
      <c r="D14" s="715"/>
      <c r="E14" s="715"/>
      <c r="F14" s="715"/>
    </row>
    <row r="15" spans="1:24">
      <c r="A15" s="358" t="s">
        <v>549</v>
      </c>
      <c r="B15" s="372"/>
      <c r="C15" s="715"/>
      <c r="D15" s="715"/>
      <c r="E15" s="715"/>
      <c r="F15" s="715"/>
    </row>
    <row r="16" spans="1:24">
      <c r="A16" s="358" t="s">
        <v>550</v>
      </c>
      <c r="B16" s="371"/>
      <c r="C16" s="715"/>
      <c r="D16" s="715"/>
      <c r="E16" s="715"/>
      <c r="F16" s="715"/>
    </row>
  </sheetData>
  <sheetProtection algorithmName="SHA-512" hashValue="rDSf+pLQ6hh0RtHNWXnjtReCxZl5kcTEOarTekIQ6vsT+XZLQ6dseUpOWsPp3LVxqK2AXCQpUaR/VZ7z+xpk6w==" saltValue="YhcCQTIkHS4sOF6UZag8bA==" spinCount="100000" sheet="1" objects="1" scenarios="1"/>
  <mergeCells count="9">
    <mergeCell ref="C13:F13"/>
    <mergeCell ref="C14:F14"/>
    <mergeCell ref="C15:F15"/>
    <mergeCell ref="C16:F16"/>
    <mergeCell ref="A1:H1"/>
    <mergeCell ref="A6:H6"/>
    <mergeCell ref="A8:H8"/>
    <mergeCell ref="A9:H9"/>
    <mergeCell ref="C12:F12"/>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X37"/>
  <sheetViews>
    <sheetView workbookViewId="0">
      <selection activeCell="B9" sqref="B9"/>
    </sheetView>
  </sheetViews>
  <sheetFormatPr defaultColWidth="9.140625" defaultRowHeight="16.5"/>
  <cols>
    <col min="1" max="1" width="9.140625" style="531" customWidth="1"/>
    <col min="2" max="2" width="31.28515625" style="531" customWidth="1"/>
    <col min="3" max="3" width="30.140625" style="531" customWidth="1"/>
    <col min="4" max="5" width="16.5703125" style="531" customWidth="1"/>
    <col min="6" max="16384" width="9.140625" style="531"/>
  </cols>
  <sheetData>
    <row r="1" spans="1:24">
      <c r="A1" s="347" t="s">
        <v>0</v>
      </c>
      <c r="B1" s="347">
        <f>'General Info'!B1</f>
        <v>0</v>
      </c>
    </row>
    <row r="2" spans="1:24" ht="17.25" customHeight="1">
      <c r="A2" s="720" t="str">
        <f>'General Info'!B2</f>
        <v>STATISTICS FOR THE YEAR ENDED MARCH, 2024 (AUDITED AND FINAL)</v>
      </c>
      <c r="B2" s="720"/>
      <c r="C2" s="720"/>
      <c r="D2" s="720"/>
      <c r="E2" s="720"/>
    </row>
    <row r="3" spans="1:24" hidden="1">
      <c r="A3" s="531" t="s">
        <v>48</v>
      </c>
      <c r="B3" s="531" t="s">
        <v>49</v>
      </c>
      <c r="C3" s="531" t="s">
        <v>50</v>
      </c>
      <c r="D3" s="531" t="s">
        <v>51</v>
      </c>
      <c r="E3" s="531" t="s">
        <v>52</v>
      </c>
      <c r="F3" s="531" t="s">
        <v>53</v>
      </c>
      <c r="G3" s="531" t="s">
        <v>54</v>
      </c>
      <c r="H3" s="39" t="s">
        <v>55</v>
      </c>
      <c r="I3" s="39" t="s">
        <v>321</v>
      </c>
      <c r="J3" s="39" t="s">
        <v>322</v>
      </c>
      <c r="K3" s="39" t="s">
        <v>323</v>
      </c>
      <c r="L3" s="39" t="s">
        <v>56</v>
      </c>
      <c r="M3" s="39" t="s">
        <v>57</v>
      </c>
      <c r="N3" s="39" t="s">
        <v>58</v>
      </c>
      <c r="O3" s="39" t="s">
        <v>59</v>
      </c>
      <c r="P3" s="39" t="s">
        <v>1</v>
      </c>
      <c r="Q3" s="39" t="s">
        <v>60</v>
      </c>
      <c r="R3" s="39" t="s">
        <v>61</v>
      </c>
      <c r="S3" s="39" t="s">
        <v>62</v>
      </c>
      <c r="T3" s="39" t="s">
        <v>121</v>
      </c>
      <c r="U3" s="39" t="s">
        <v>122</v>
      </c>
      <c r="V3" s="39" t="s">
        <v>123</v>
      </c>
      <c r="W3" s="39" t="s">
        <v>124</v>
      </c>
      <c r="X3" s="39" t="s">
        <v>125</v>
      </c>
    </row>
    <row r="4" spans="1:24" ht="21" customHeight="1"/>
    <row r="5" spans="1:24" ht="24.75" customHeight="1">
      <c r="A5" s="597" t="s">
        <v>551</v>
      </c>
      <c r="B5" s="570"/>
      <c r="C5" s="570"/>
      <c r="D5" s="515"/>
      <c r="E5" s="515"/>
      <c r="F5" s="44"/>
    </row>
    <row r="6" spans="1:24" ht="21.75" customHeight="1">
      <c r="A6" s="45" t="s">
        <v>552</v>
      </c>
    </row>
    <row r="7" spans="1:24" ht="16.5" customHeight="1"/>
    <row r="8" spans="1:24">
      <c r="A8" s="518" t="s">
        <v>7</v>
      </c>
      <c r="B8" s="518" t="s">
        <v>126</v>
      </c>
      <c r="C8" s="519" t="s">
        <v>553</v>
      </c>
      <c r="D8" s="519" t="s">
        <v>554</v>
      </c>
      <c r="E8" s="348"/>
      <c r="F8" s="349"/>
    </row>
    <row r="9" spans="1:24" ht="21" customHeight="1">
      <c r="A9" s="53">
        <v>1</v>
      </c>
      <c r="B9" s="53" t="s">
        <v>245</v>
      </c>
      <c r="C9" s="109"/>
      <c r="D9" s="109"/>
    </row>
    <row r="10" spans="1:24" ht="21.75" customHeight="1">
      <c r="A10" s="53">
        <v>2</v>
      </c>
      <c r="B10" s="53" t="s">
        <v>555</v>
      </c>
      <c r="C10" s="110"/>
      <c r="D10" s="110"/>
    </row>
    <row r="11" spans="1:24" ht="18.75" customHeight="1">
      <c r="A11" s="53">
        <v>3</v>
      </c>
      <c r="B11" s="55" t="s">
        <v>556</v>
      </c>
      <c r="C11" s="534">
        <f>IFERROR(C10/C9,0)</f>
        <v>0</v>
      </c>
      <c r="D11" s="534">
        <f>IFERROR(D10/D9,0)</f>
        <v>0</v>
      </c>
    </row>
    <row r="12" spans="1:24">
      <c r="A12" s="210" t="s">
        <v>557</v>
      </c>
      <c r="B12" s="211"/>
      <c r="C12" s="217"/>
      <c r="D12" s="217"/>
      <c r="E12" s="217"/>
    </row>
    <row r="13" spans="1:24" ht="20.25" customHeight="1">
      <c r="A13" s="45" t="s">
        <v>558</v>
      </c>
      <c r="C13" s="350"/>
    </row>
    <row r="14" spans="1:24" ht="18" customHeight="1">
      <c r="C14" s="350"/>
    </row>
    <row r="15" spans="1:24" ht="24.75" customHeight="1">
      <c r="A15" s="518" t="s">
        <v>7</v>
      </c>
      <c r="B15" s="518" t="s">
        <v>126</v>
      </c>
      <c r="C15" s="351"/>
      <c r="D15" s="348"/>
      <c r="E15" s="348"/>
    </row>
    <row r="16" spans="1:24" ht="49.5">
      <c r="A16" s="352">
        <v>1</v>
      </c>
      <c r="B16" s="353" t="s">
        <v>559</v>
      </c>
      <c r="C16" s="110"/>
      <c r="D16" s="348"/>
      <c r="E16" s="348"/>
    </row>
    <row r="17" spans="1:10" ht="49.5">
      <c r="A17" s="352">
        <v>2</v>
      </c>
      <c r="B17" s="353" t="s">
        <v>560</v>
      </c>
      <c r="C17" s="110"/>
      <c r="D17" s="348"/>
      <c r="E17" s="348"/>
    </row>
    <row r="18" spans="1:10" ht="33">
      <c r="A18" s="352">
        <v>3</v>
      </c>
      <c r="B18" s="353" t="s">
        <v>561</v>
      </c>
      <c r="C18" s="534">
        <f>IFERROR(C17/C16,0)</f>
        <v>0</v>
      </c>
      <c r="D18" s="348"/>
      <c r="E18" s="348"/>
    </row>
    <row r="19" spans="1:10" ht="20.25" customHeight="1">
      <c r="A19" s="354"/>
      <c r="B19" s="355"/>
      <c r="C19" s="356"/>
      <c r="D19" s="348"/>
      <c r="E19" s="348"/>
    </row>
    <row r="20" spans="1:10" ht="18.75" customHeight="1">
      <c r="A20" s="722" t="s">
        <v>562</v>
      </c>
      <c r="B20" s="722"/>
      <c r="C20" s="722"/>
      <c r="D20" s="722"/>
      <c r="E20" s="722"/>
      <c r="F20" s="722"/>
    </row>
    <row r="21" spans="1:10" s="520" customFormat="1" ht="33.75" customHeight="1">
      <c r="A21" s="723" t="s">
        <v>563</v>
      </c>
      <c r="B21" s="723"/>
      <c r="C21" s="723"/>
      <c r="D21" s="723"/>
      <c r="E21" s="723"/>
    </row>
    <row r="22" spans="1:10" s="520" customFormat="1" ht="37.5" customHeight="1">
      <c r="A22" s="723" t="s">
        <v>564</v>
      </c>
      <c r="B22" s="723"/>
      <c r="C22" s="723"/>
      <c r="D22" s="723"/>
      <c r="E22" s="723"/>
    </row>
    <row r="23" spans="1:10" s="520" customFormat="1" ht="72" customHeight="1">
      <c r="A23" s="723" t="s">
        <v>565</v>
      </c>
      <c r="B23" s="723"/>
      <c r="C23" s="723"/>
      <c r="D23" s="723"/>
      <c r="E23" s="723"/>
    </row>
    <row r="24" spans="1:10">
      <c r="A24" s="210"/>
      <c r="B24" s="210"/>
      <c r="C24" s="210"/>
      <c r="D24" s="210"/>
      <c r="E24" s="210"/>
    </row>
    <row r="25" spans="1:10" ht="40.5" customHeight="1">
      <c r="A25" s="721" t="s">
        <v>566</v>
      </c>
      <c r="B25" s="721"/>
      <c r="C25" s="721"/>
      <c r="D25" s="721"/>
      <c r="E25" s="721"/>
      <c r="F25" s="721"/>
      <c r="G25" s="721"/>
      <c r="H25" s="721"/>
      <c r="I25" s="721"/>
      <c r="J25" s="721"/>
    </row>
    <row r="27" spans="1:10">
      <c r="A27" s="531" t="s">
        <v>567</v>
      </c>
      <c r="C27" s="108"/>
    </row>
    <row r="28" spans="1:10">
      <c r="C28" s="108"/>
    </row>
    <row r="29" spans="1:10">
      <c r="A29" s="531" t="s">
        <v>568</v>
      </c>
      <c r="C29" s="108"/>
    </row>
    <row r="30" spans="1:10">
      <c r="C30" s="108"/>
    </row>
    <row r="31" spans="1:10">
      <c r="A31" s="531" t="s">
        <v>548</v>
      </c>
      <c r="C31" s="108"/>
    </row>
    <row r="32" spans="1:10">
      <c r="C32" s="108"/>
    </row>
    <row r="33" spans="1:3">
      <c r="A33" s="531" t="s">
        <v>549</v>
      </c>
      <c r="C33" s="108"/>
    </row>
    <row r="34" spans="1:3">
      <c r="C34" s="108"/>
    </row>
    <row r="35" spans="1:3">
      <c r="A35" s="531" t="s">
        <v>550</v>
      </c>
      <c r="C35" s="108"/>
    </row>
    <row r="37" spans="1:3">
      <c r="A37" s="211"/>
    </row>
  </sheetData>
  <sheetProtection algorithmName="SHA-512" hashValue="A+pjUsgaHiL2F0mXaJhtv4I9gcAfdxEY691rw5X0D3EqnOofZRwml27w8LVlwl1VylG8xrJBaAD/DOAenBXtUA==" saltValue="eO2Hj0cGiUh+cgIw/ojKuw==" spinCount="100000" sheet="1" objects="1" scenarios="1"/>
  <mergeCells count="7">
    <mergeCell ref="A2:E2"/>
    <mergeCell ref="A25:J25"/>
    <mergeCell ref="A5:C5"/>
    <mergeCell ref="A20:F20"/>
    <mergeCell ref="A21:E21"/>
    <mergeCell ref="A22:E22"/>
    <mergeCell ref="A23:E23"/>
  </mergeCells>
  <dataValidations count="2">
    <dataValidation type="decimal" operator="greaterThanOrEqual" allowBlank="1" showInputMessage="1" showErrorMessage="1" error="NOP or NOS, Lives, Premium, SA must be a non negative number. " sqref="C10:D10 C16:C17">
      <formula1>0</formula1>
    </dataValidation>
    <dataValidation type="whole" operator="greaterThanOrEqual" allowBlank="1" showInputMessage="1" showErrorMessage="1" sqref="C9:D9">
      <formula1>0</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96"/>
  <sheetViews>
    <sheetView workbookViewId="0">
      <selection activeCell="B1" sqref="B1"/>
    </sheetView>
  </sheetViews>
  <sheetFormatPr defaultColWidth="8.7109375" defaultRowHeight="15"/>
  <cols>
    <col min="1" max="1" width="8.7109375" style="65"/>
    <col min="2" max="2" width="61" style="65" bestFit="1" customWidth="1"/>
    <col min="3" max="3" width="17" style="65" bestFit="1" customWidth="1"/>
    <col min="4" max="4" width="16" style="65" customWidth="1"/>
    <col min="5" max="5" width="13.85546875" style="65" customWidth="1"/>
    <col min="6" max="6" width="16.28515625" style="65" customWidth="1"/>
    <col min="7" max="7" width="16.42578125" style="65" customWidth="1"/>
    <col min="8" max="8" width="17.85546875" style="65" bestFit="1" customWidth="1"/>
    <col min="9" max="16384" width="8.7109375" style="65"/>
  </cols>
  <sheetData>
    <row r="1" spans="1:6" ht="15.75" thickBot="1">
      <c r="A1" s="62" t="s">
        <v>0</v>
      </c>
      <c r="B1" s="506"/>
      <c r="C1" s="64"/>
      <c r="D1" s="64"/>
      <c r="E1" s="64"/>
      <c r="F1" s="64"/>
    </row>
    <row r="2" spans="1:6">
      <c r="A2" s="64"/>
      <c r="B2" s="66" t="s">
        <v>569</v>
      </c>
      <c r="C2" s="64"/>
      <c r="D2" s="64"/>
      <c r="E2" s="64"/>
      <c r="F2" s="64"/>
    </row>
    <row r="3" spans="1:6" ht="30">
      <c r="A3" s="67" t="s">
        <v>7</v>
      </c>
      <c r="B3" s="68" t="s">
        <v>197</v>
      </c>
      <c r="C3" s="69" t="s">
        <v>571</v>
      </c>
      <c r="D3" s="69" t="s">
        <v>198</v>
      </c>
      <c r="E3" s="69" t="s">
        <v>199</v>
      </c>
      <c r="F3" s="69" t="s">
        <v>572</v>
      </c>
    </row>
    <row r="4" spans="1:6">
      <c r="A4" s="88" t="s">
        <v>200</v>
      </c>
      <c r="B4" s="89" t="s">
        <v>201</v>
      </c>
      <c r="C4" s="90"/>
      <c r="D4" s="90"/>
      <c r="E4" s="90"/>
      <c r="F4" s="90"/>
    </row>
    <row r="5" spans="1:6">
      <c r="A5" s="90">
        <v>1</v>
      </c>
      <c r="B5" s="63" t="s">
        <v>202</v>
      </c>
      <c r="C5" s="90"/>
      <c r="D5" s="90"/>
      <c r="E5" s="90"/>
      <c r="F5" s="90"/>
    </row>
    <row r="6" spans="1:6">
      <c r="A6" s="90">
        <v>1.1000000000000001</v>
      </c>
      <c r="B6" s="90" t="s">
        <v>76</v>
      </c>
      <c r="C6" s="70"/>
      <c r="D6" s="70"/>
      <c r="E6" s="70"/>
      <c r="F6" s="70"/>
    </row>
    <row r="7" spans="1:6">
      <c r="A7" s="90">
        <v>1.2</v>
      </c>
      <c r="B7" s="90" t="s">
        <v>77</v>
      </c>
      <c r="C7" s="70"/>
      <c r="D7" s="70"/>
      <c r="E7" s="70"/>
      <c r="F7" s="70"/>
    </row>
    <row r="8" spans="1:6">
      <c r="A8" s="90">
        <v>1.3</v>
      </c>
      <c r="B8" s="90" t="s">
        <v>203</v>
      </c>
      <c r="C8" s="70"/>
      <c r="D8" s="70"/>
      <c r="E8" s="70"/>
      <c r="F8" s="70"/>
    </row>
    <row r="9" spans="1:6">
      <c r="A9" s="90">
        <v>1.4</v>
      </c>
      <c r="B9" s="63" t="s">
        <v>79</v>
      </c>
      <c r="C9" s="63">
        <f>SUM(C6:C8)</f>
        <v>0</v>
      </c>
      <c r="D9" s="63">
        <f>SUM(D6:D8)</f>
        <v>0</v>
      </c>
      <c r="E9" s="63">
        <f>SUM(E6:E8)</f>
        <v>0</v>
      </c>
      <c r="F9" s="63">
        <f>SUM(F6:F8)</f>
        <v>0</v>
      </c>
    </row>
    <row r="10" spans="1:6">
      <c r="A10" s="90">
        <v>2</v>
      </c>
      <c r="B10" s="63" t="s">
        <v>204</v>
      </c>
      <c r="C10" s="70"/>
      <c r="D10" s="70"/>
      <c r="E10" s="70"/>
      <c r="F10" s="70"/>
    </row>
    <row r="11" spans="1:6">
      <c r="A11" s="90">
        <v>2.1</v>
      </c>
      <c r="B11" s="90" t="s">
        <v>76</v>
      </c>
      <c r="C11" s="70"/>
      <c r="D11" s="70"/>
      <c r="E11" s="70"/>
      <c r="F11" s="70"/>
    </row>
    <row r="12" spans="1:6">
      <c r="A12" s="90">
        <v>2.2000000000000002</v>
      </c>
      <c r="B12" s="90" t="s">
        <v>77</v>
      </c>
      <c r="C12" s="70"/>
      <c r="D12" s="70"/>
      <c r="E12" s="70"/>
      <c r="F12" s="70"/>
    </row>
    <row r="13" spans="1:6">
      <c r="A13" s="90">
        <v>2.2999999999999998</v>
      </c>
      <c r="B13" s="90" t="s">
        <v>203</v>
      </c>
      <c r="C13" s="70"/>
      <c r="D13" s="70"/>
      <c r="E13" s="70"/>
      <c r="F13" s="70"/>
    </row>
    <row r="14" spans="1:6">
      <c r="A14" s="90">
        <v>2.4</v>
      </c>
      <c r="B14" s="63" t="s">
        <v>79</v>
      </c>
      <c r="C14" s="63">
        <f>SUM(C11:C13)</f>
        <v>0</v>
      </c>
      <c r="D14" s="63">
        <f>SUM(D11:D13)</f>
        <v>0</v>
      </c>
      <c r="E14" s="63">
        <f>SUM(E11:E13)</f>
        <v>0</v>
      </c>
      <c r="F14" s="63">
        <f>SUM(F11:F13)</f>
        <v>0</v>
      </c>
    </row>
    <row r="15" spans="1:6">
      <c r="A15" s="90">
        <v>3</v>
      </c>
      <c r="B15" s="63" t="s">
        <v>205</v>
      </c>
      <c r="C15" s="70"/>
      <c r="D15" s="70"/>
      <c r="E15" s="70"/>
      <c r="F15" s="70"/>
    </row>
    <row r="16" spans="1:6">
      <c r="A16" s="90">
        <v>4</v>
      </c>
      <c r="B16" s="63" t="s">
        <v>206</v>
      </c>
      <c r="C16" s="70"/>
      <c r="D16" s="70"/>
      <c r="E16" s="70"/>
      <c r="F16" s="70"/>
    </row>
    <row r="17" spans="1:6">
      <c r="A17" s="90">
        <v>5</v>
      </c>
      <c r="B17" s="63" t="s">
        <v>207</v>
      </c>
      <c r="C17" s="70"/>
      <c r="D17" s="70"/>
      <c r="E17" s="70"/>
      <c r="F17" s="70"/>
    </row>
    <row r="18" spans="1:6">
      <c r="A18" s="90">
        <v>6</v>
      </c>
      <c r="B18" s="63" t="s">
        <v>208</v>
      </c>
      <c r="C18" s="70"/>
      <c r="D18" s="70"/>
      <c r="E18" s="70"/>
      <c r="F18" s="70"/>
    </row>
    <row r="19" spans="1:6">
      <c r="A19" s="90">
        <v>7</v>
      </c>
      <c r="B19" s="63" t="s">
        <v>209</v>
      </c>
      <c r="C19" s="70"/>
      <c r="D19" s="70"/>
      <c r="E19" s="70"/>
      <c r="F19" s="70"/>
    </row>
    <row r="20" spans="1:6">
      <c r="A20" s="90">
        <v>8</v>
      </c>
      <c r="B20" s="63" t="s">
        <v>210</v>
      </c>
      <c r="C20" s="70"/>
      <c r="D20" s="70"/>
      <c r="E20" s="70"/>
      <c r="F20" s="70"/>
    </row>
    <row r="21" spans="1:6">
      <c r="A21" s="90">
        <v>9</v>
      </c>
      <c r="B21" s="63" t="s">
        <v>211</v>
      </c>
      <c r="C21" s="70"/>
      <c r="D21" s="70"/>
      <c r="E21" s="70"/>
      <c r="F21" s="70"/>
    </row>
    <row r="22" spans="1:6">
      <c r="A22" s="90">
        <v>10</v>
      </c>
      <c r="B22" s="63" t="s">
        <v>212</v>
      </c>
      <c r="C22" s="70"/>
      <c r="D22" s="70"/>
      <c r="E22" s="70"/>
      <c r="F22" s="70"/>
    </row>
    <row r="23" spans="1:6">
      <c r="A23" s="90">
        <v>11</v>
      </c>
      <c r="B23" s="63" t="s">
        <v>213</v>
      </c>
      <c r="C23" s="70"/>
      <c r="D23" s="70"/>
      <c r="E23" s="70"/>
      <c r="F23" s="70"/>
    </row>
    <row r="24" spans="1:6">
      <c r="A24" s="90"/>
      <c r="B24" s="90"/>
      <c r="C24" s="70"/>
      <c r="D24" s="70"/>
      <c r="E24" s="70"/>
      <c r="F24" s="70"/>
    </row>
    <row r="25" spans="1:6">
      <c r="A25" s="63" t="s">
        <v>214</v>
      </c>
      <c r="B25" s="89" t="s">
        <v>215</v>
      </c>
      <c r="C25" s="70"/>
      <c r="D25" s="70"/>
      <c r="E25" s="70"/>
      <c r="F25" s="70"/>
    </row>
    <row r="26" spans="1:6">
      <c r="A26" s="90">
        <v>1</v>
      </c>
      <c r="B26" s="91" t="s">
        <v>216</v>
      </c>
      <c r="C26" s="70"/>
      <c r="D26" s="70"/>
      <c r="E26" s="70"/>
      <c r="F26" s="70"/>
    </row>
    <row r="27" spans="1:6">
      <c r="A27" s="90"/>
      <c r="B27" s="67" t="s">
        <v>217</v>
      </c>
      <c r="C27" s="70"/>
      <c r="D27" s="70"/>
      <c r="E27" s="70"/>
      <c r="F27" s="70"/>
    </row>
    <row r="28" spans="1:6">
      <c r="A28" s="90"/>
      <c r="B28" s="67" t="s">
        <v>218</v>
      </c>
      <c r="C28" s="70"/>
      <c r="D28" s="70"/>
      <c r="E28" s="70"/>
      <c r="F28" s="70"/>
    </row>
    <row r="29" spans="1:6">
      <c r="A29" s="90">
        <v>2</v>
      </c>
      <c r="B29" s="91" t="s">
        <v>219</v>
      </c>
      <c r="C29" s="70"/>
      <c r="D29" s="70"/>
      <c r="E29" s="70"/>
      <c r="F29" s="70"/>
    </row>
    <row r="30" spans="1:6">
      <c r="A30" s="90"/>
      <c r="B30" s="67" t="s">
        <v>217</v>
      </c>
      <c r="C30" s="73"/>
      <c r="D30" s="73"/>
      <c r="E30" s="73"/>
      <c r="F30" s="73"/>
    </row>
    <row r="31" spans="1:6">
      <c r="A31" s="90"/>
      <c r="B31" s="67" t="s">
        <v>218</v>
      </c>
      <c r="C31" s="70"/>
      <c r="D31" s="70"/>
      <c r="E31" s="70"/>
      <c r="F31" s="70"/>
    </row>
    <row r="32" spans="1:6" ht="14.25" customHeight="1">
      <c r="A32" s="90">
        <v>3</v>
      </c>
      <c r="B32" s="91" t="s">
        <v>220</v>
      </c>
      <c r="C32" s="70"/>
      <c r="D32" s="70"/>
      <c r="E32" s="70"/>
      <c r="F32" s="70"/>
    </row>
    <row r="33" spans="1:6">
      <c r="A33" s="90"/>
      <c r="B33" s="67" t="s">
        <v>217</v>
      </c>
      <c r="C33" s="116"/>
      <c r="D33" s="116"/>
      <c r="E33" s="116"/>
      <c r="F33" s="116"/>
    </row>
    <row r="34" spans="1:6">
      <c r="A34" s="90"/>
      <c r="B34" s="67" t="s">
        <v>218</v>
      </c>
      <c r="C34" s="116"/>
      <c r="D34" s="116"/>
      <c r="E34" s="116"/>
      <c r="F34" s="116"/>
    </row>
    <row r="35" spans="1:6">
      <c r="A35" s="64"/>
      <c r="B35" s="64"/>
      <c r="C35" s="64"/>
      <c r="D35" s="64"/>
      <c r="E35" s="64"/>
      <c r="F35" s="64"/>
    </row>
    <row r="36" spans="1:6">
      <c r="A36" s="88" t="s">
        <v>221</v>
      </c>
      <c r="B36" s="92" t="s">
        <v>222</v>
      </c>
      <c r="C36" s="64"/>
      <c r="D36" s="64"/>
      <c r="E36" s="64"/>
      <c r="F36" s="64"/>
    </row>
    <row r="37" spans="1:6" ht="15" customHeight="1">
      <c r="A37" s="63"/>
      <c r="B37" s="93" t="s">
        <v>223</v>
      </c>
      <c r="C37" s="68"/>
      <c r="D37" s="68"/>
      <c r="E37" s="64"/>
      <c r="F37" s="64"/>
    </row>
    <row r="38" spans="1:6" ht="15" customHeight="1">
      <c r="A38" s="63"/>
      <c r="B38" s="94" t="s">
        <v>224</v>
      </c>
      <c r="C38" s="94" t="s">
        <v>9</v>
      </c>
      <c r="D38" s="104" t="s">
        <v>225</v>
      </c>
      <c r="E38" s="64"/>
      <c r="F38" s="64"/>
    </row>
    <row r="39" spans="1:6">
      <c r="A39" s="63">
        <v>1</v>
      </c>
      <c r="B39" s="74"/>
      <c r="C39" s="70"/>
      <c r="D39" s="117"/>
    </row>
    <row r="40" spans="1:6">
      <c r="A40" s="63">
        <v>2</v>
      </c>
      <c r="B40" s="75"/>
      <c r="C40" s="70"/>
      <c r="D40" s="117"/>
    </row>
    <row r="41" spans="1:6">
      <c r="A41" s="63">
        <v>3</v>
      </c>
      <c r="B41" s="75"/>
      <c r="C41" s="70"/>
      <c r="D41" s="117"/>
    </row>
    <row r="42" spans="1:6">
      <c r="A42" s="95"/>
      <c r="B42" s="64"/>
      <c r="C42" s="64"/>
      <c r="D42" s="64"/>
    </row>
    <row r="43" spans="1:6" ht="15" customHeight="1">
      <c r="A43" s="63"/>
      <c r="B43" s="93" t="s">
        <v>226</v>
      </c>
      <c r="C43" s="68"/>
      <c r="D43" s="68"/>
    </row>
    <row r="44" spans="1:6" ht="15" customHeight="1">
      <c r="A44" s="63"/>
      <c r="B44" s="94" t="s">
        <v>224</v>
      </c>
      <c r="C44" s="94" t="s">
        <v>162</v>
      </c>
      <c r="D44" s="104" t="s">
        <v>227</v>
      </c>
    </row>
    <row r="45" spans="1:6">
      <c r="A45" s="63">
        <v>1</v>
      </c>
      <c r="B45" s="74"/>
      <c r="C45" s="76"/>
      <c r="D45" s="118"/>
    </row>
    <row r="46" spans="1:6">
      <c r="A46" s="63">
        <v>2</v>
      </c>
      <c r="B46" s="75"/>
      <c r="C46" s="76"/>
      <c r="D46" s="118"/>
    </row>
    <row r="47" spans="1:6">
      <c r="A47" s="63">
        <v>3</v>
      </c>
      <c r="B47" s="75"/>
      <c r="C47" s="76"/>
      <c r="D47" s="118"/>
    </row>
    <row r="48" spans="1:6">
      <c r="A48" s="95"/>
      <c r="B48" s="96"/>
      <c r="C48" s="106"/>
      <c r="D48" s="107"/>
      <c r="F48" s="77"/>
    </row>
    <row r="49" spans="1:8" ht="15" customHeight="1">
      <c r="A49" s="64"/>
      <c r="B49" s="97" t="s">
        <v>228</v>
      </c>
      <c r="C49" s="102"/>
      <c r="D49" s="103"/>
      <c r="F49" s="77"/>
    </row>
    <row r="50" spans="1:8" ht="15" customHeight="1">
      <c r="A50" s="63"/>
      <c r="B50" s="98" t="s">
        <v>229</v>
      </c>
      <c r="C50" s="104" t="s">
        <v>230</v>
      </c>
      <c r="D50" s="104" t="s">
        <v>231</v>
      </c>
      <c r="E50" s="78"/>
      <c r="F50" s="77"/>
    </row>
    <row r="51" spans="1:8">
      <c r="A51" s="63">
        <v>1</v>
      </c>
      <c r="B51" s="74"/>
      <c r="C51" s="79"/>
      <c r="D51" s="119"/>
      <c r="E51" s="78"/>
      <c r="F51" s="77"/>
    </row>
    <row r="52" spans="1:8">
      <c r="A52" s="63">
        <v>2</v>
      </c>
      <c r="B52" s="80"/>
      <c r="C52" s="81"/>
      <c r="D52" s="120"/>
      <c r="E52" s="78"/>
      <c r="F52" s="77"/>
    </row>
    <row r="53" spans="1:8">
      <c r="A53" s="63">
        <v>3</v>
      </c>
      <c r="B53" s="80"/>
      <c r="C53" s="81"/>
      <c r="D53" s="120"/>
      <c r="E53" s="78"/>
      <c r="F53" s="77"/>
    </row>
    <row r="54" spans="1:8">
      <c r="A54" s="95"/>
      <c r="B54" s="64"/>
      <c r="C54" s="64"/>
      <c r="D54" s="64"/>
      <c r="E54" s="78"/>
      <c r="F54" s="77"/>
    </row>
    <row r="55" spans="1:8">
      <c r="A55" s="95"/>
      <c r="B55" s="64"/>
      <c r="C55" s="64"/>
      <c r="D55" s="64"/>
      <c r="E55" s="78"/>
      <c r="F55" s="77"/>
    </row>
    <row r="56" spans="1:8" s="77" customFormat="1">
      <c r="A56" s="63" t="s">
        <v>232</v>
      </c>
      <c r="B56" s="92" t="s">
        <v>233</v>
      </c>
      <c r="C56" s="105"/>
      <c r="D56" s="105"/>
      <c r="E56" s="78"/>
      <c r="F56" s="82"/>
      <c r="G56" s="65"/>
      <c r="H56" s="65"/>
    </row>
    <row r="57" spans="1:8" ht="15" customHeight="1">
      <c r="A57" s="63"/>
      <c r="B57" s="93" t="s">
        <v>223</v>
      </c>
      <c r="C57" s="68"/>
      <c r="D57" s="68"/>
      <c r="E57" s="78"/>
    </row>
    <row r="58" spans="1:8" ht="15" customHeight="1">
      <c r="A58" s="63"/>
      <c r="B58" s="94" t="s">
        <v>224</v>
      </c>
      <c r="C58" s="94" t="s">
        <v>9</v>
      </c>
      <c r="D58" s="104" t="s">
        <v>225</v>
      </c>
      <c r="E58" s="82"/>
    </row>
    <row r="59" spans="1:8">
      <c r="A59" s="63">
        <v>1</v>
      </c>
      <c r="B59" s="75"/>
      <c r="C59" s="70"/>
      <c r="D59" s="120"/>
    </row>
    <row r="60" spans="1:8">
      <c r="A60" s="63">
        <v>2</v>
      </c>
      <c r="B60" s="80"/>
      <c r="C60" s="70"/>
      <c r="D60" s="120"/>
    </row>
    <row r="61" spans="1:8">
      <c r="A61" s="63">
        <v>3</v>
      </c>
      <c r="B61" s="80"/>
      <c r="C61" s="70"/>
      <c r="D61" s="120"/>
    </row>
    <row r="62" spans="1:8">
      <c r="A62" s="95"/>
      <c r="B62" s="64"/>
      <c r="C62" s="64"/>
      <c r="D62" s="64"/>
    </row>
    <row r="63" spans="1:8" ht="15" customHeight="1">
      <c r="A63" s="63"/>
      <c r="B63" s="93" t="s">
        <v>226</v>
      </c>
      <c r="C63" s="68"/>
      <c r="D63" s="68"/>
    </row>
    <row r="64" spans="1:8" ht="15" customHeight="1">
      <c r="A64" s="63"/>
      <c r="B64" s="94" t="s">
        <v>224</v>
      </c>
      <c r="C64" s="94" t="s">
        <v>162</v>
      </c>
      <c r="D64" s="104" t="s">
        <v>227</v>
      </c>
    </row>
    <row r="65" spans="1:8">
      <c r="A65" s="63">
        <v>1</v>
      </c>
      <c r="B65" s="75"/>
      <c r="C65" s="70"/>
      <c r="D65" s="118"/>
    </row>
    <row r="66" spans="1:8">
      <c r="A66" s="63">
        <v>2</v>
      </c>
      <c r="B66" s="80"/>
      <c r="C66" s="70"/>
      <c r="D66" s="118"/>
    </row>
    <row r="67" spans="1:8">
      <c r="A67" s="63">
        <v>3</v>
      </c>
      <c r="B67" s="80"/>
      <c r="C67" s="70"/>
      <c r="D67" s="118"/>
    </row>
    <row r="68" spans="1:8">
      <c r="A68" s="95"/>
      <c r="B68" s="64"/>
      <c r="C68" s="64"/>
      <c r="D68" s="64"/>
      <c r="F68" s="77"/>
    </row>
    <row r="69" spans="1:8" ht="15" customHeight="1">
      <c r="A69" s="64"/>
      <c r="B69" s="97" t="s">
        <v>228</v>
      </c>
      <c r="C69" s="102"/>
      <c r="D69" s="103"/>
      <c r="F69" s="77"/>
    </row>
    <row r="70" spans="1:8" ht="15" customHeight="1">
      <c r="A70" s="63"/>
      <c r="B70" s="98" t="s">
        <v>229</v>
      </c>
      <c r="C70" s="104" t="s">
        <v>230</v>
      </c>
      <c r="D70" s="104" t="s">
        <v>231</v>
      </c>
      <c r="E70" s="78"/>
      <c r="F70" s="77"/>
    </row>
    <row r="71" spans="1:8">
      <c r="A71" s="63">
        <v>1</v>
      </c>
      <c r="B71" s="80"/>
      <c r="C71" s="81"/>
      <c r="D71" s="120"/>
      <c r="E71" s="78"/>
      <c r="F71" s="77"/>
    </row>
    <row r="72" spans="1:8">
      <c r="A72" s="63">
        <v>2</v>
      </c>
      <c r="B72" s="75"/>
      <c r="C72" s="81"/>
      <c r="D72" s="120"/>
      <c r="E72" s="78"/>
      <c r="F72" s="77"/>
    </row>
    <row r="73" spans="1:8">
      <c r="A73" s="63">
        <v>3</v>
      </c>
      <c r="B73" s="80"/>
      <c r="C73" s="81"/>
      <c r="D73" s="120"/>
      <c r="E73" s="78"/>
      <c r="F73" s="77"/>
    </row>
    <row r="74" spans="1:8">
      <c r="A74" s="95"/>
      <c r="B74" s="64"/>
      <c r="C74" s="64"/>
      <c r="D74" s="64"/>
      <c r="E74" s="78"/>
      <c r="F74" s="77"/>
    </row>
    <row r="75" spans="1:8">
      <c r="A75" s="95"/>
      <c r="B75" s="64"/>
      <c r="C75" s="64"/>
      <c r="D75" s="64"/>
      <c r="E75" s="78"/>
      <c r="F75" s="77"/>
    </row>
    <row r="76" spans="1:8">
      <c r="A76" s="63" t="s">
        <v>234</v>
      </c>
      <c r="B76" s="94" t="s">
        <v>235</v>
      </c>
      <c r="C76" s="99" t="s">
        <v>236</v>
      </c>
      <c r="D76" s="64"/>
    </row>
    <row r="77" spans="1:8">
      <c r="A77" s="90">
        <v>1</v>
      </c>
      <c r="B77" s="72" t="s">
        <v>237</v>
      </c>
      <c r="C77" s="83"/>
    </row>
    <row r="78" spans="1:8">
      <c r="A78" s="90">
        <v>2</v>
      </c>
      <c r="B78" s="72" t="s">
        <v>238</v>
      </c>
      <c r="C78" s="83"/>
    </row>
    <row r="79" spans="1:8">
      <c r="A79" s="64"/>
      <c r="B79" s="64"/>
      <c r="C79" s="64"/>
      <c r="D79" s="64"/>
      <c r="E79" s="64"/>
      <c r="F79" s="64"/>
      <c r="G79" s="64"/>
      <c r="H79" s="64"/>
    </row>
    <row r="80" spans="1:8">
      <c r="A80" s="64"/>
      <c r="B80" s="64"/>
      <c r="C80" s="64"/>
      <c r="D80" s="64"/>
      <c r="E80" s="64"/>
      <c r="F80" s="64"/>
      <c r="G80" s="64"/>
      <c r="H80" s="64"/>
    </row>
    <row r="81" spans="1:8" ht="15" customHeight="1">
      <c r="A81" s="63" t="s">
        <v>239</v>
      </c>
      <c r="B81" s="94" t="s">
        <v>240</v>
      </c>
      <c r="C81" s="101" t="s">
        <v>65</v>
      </c>
      <c r="D81" s="101"/>
      <c r="E81" s="101"/>
      <c r="F81" s="566" t="s">
        <v>66</v>
      </c>
      <c r="G81" s="566"/>
      <c r="H81" s="566"/>
    </row>
    <row r="82" spans="1:8">
      <c r="A82" s="64"/>
      <c r="B82" s="90"/>
      <c r="C82" s="99" t="s">
        <v>236</v>
      </c>
      <c r="D82" s="99" t="s">
        <v>241</v>
      </c>
      <c r="E82" s="99" t="s">
        <v>242</v>
      </c>
      <c r="F82" s="99" t="s">
        <v>34</v>
      </c>
      <c r="G82" s="99" t="s">
        <v>241</v>
      </c>
      <c r="H82" s="99" t="s">
        <v>243</v>
      </c>
    </row>
    <row r="83" spans="1:8" ht="14.45" customHeight="1">
      <c r="A83" s="90">
        <v>1</v>
      </c>
      <c r="B83" s="71" t="s">
        <v>244</v>
      </c>
      <c r="C83" s="70"/>
      <c r="D83" s="70"/>
      <c r="E83" s="116"/>
      <c r="F83" s="70"/>
      <c r="G83" s="70"/>
      <c r="H83" s="116"/>
    </row>
    <row r="84" spans="1:8">
      <c r="A84" s="90">
        <v>2</v>
      </c>
      <c r="B84" s="71" t="s">
        <v>245</v>
      </c>
      <c r="C84" s="70"/>
      <c r="D84" s="70"/>
      <c r="E84" s="116"/>
      <c r="F84" s="70"/>
      <c r="G84" s="70"/>
      <c r="H84" s="116"/>
    </row>
    <row r="85" spans="1:8">
      <c r="A85" s="90">
        <v>3</v>
      </c>
      <c r="B85" s="71" t="s">
        <v>246</v>
      </c>
      <c r="C85" s="84"/>
      <c r="D85" s="84"/>
      <c r="E85" s="116"/>
      <c r="F85" s="84"/>
      <c r="G85" s="84"/>
      <c r="H85" s="116"/>
    </row>
    <row r="86" spans="1:8">
      <c r="A86" s="64"/>
      <c r="B86" s="64"/>
      <c r="C86" s="64"/>
      <c r="D86" s="64"/>
      <c r="E86" s="64"/>
      <c r="F86" s="85"/>
    </row>
    <row r="87" spans="1:8">
      <c r="A87" s="64"/>
      <c r="B87" s="64"/>
      <c r="C87" s="64"/>
      <c r="D87" s="64"/>
      <c r="E87" s="64"/>
    </row>
    <row r="88" spans="1:8">
      <c r="A88" s="63" t="s">
        <v>247</v>
      </c>
      <c r="B88" s="92" t="s">
        <v>248</v>
      </c>
      <c r="C88" s="99" t="s">
        <v>570</v>
      </c>
      <c r="D88" s="100" t="s">
        <v>249</v>
      </c>
      <c r="E88" s="100" t="s">
        <v>250</v>
      </c>
    </row>
    <row r="89" spans="1:8">
      <c r="A89" s="90">
        <v>1</v>
      </c>
      <c r="B89" s="71" t="s">
        <v>251</v>
      </c>
      <c r="C89" s="116"/>
      <c r="D89" s="116"/>
      <c r="E89" s="116"/>
    </row>
    <row r="90" spans="1:8">
      <c r="A90" s="90">
        <v>2</v>
      </c>
      <c r="B90" s="71" t="s">
        <v>252</v>
      </c>
      <c r="C90" s="116"/>
      <c r="D90" s="116"/>
      <c r="E90" s="116"/>
    </row>
    <row r="91" spans="1:8">
      <c r="A91" s="90">
        <v>3</v>
      </c>
      <c r="B91" s="71" t="s">
        <v>253</v>
      </c>
      <c r="C91" s="116"/>
      <c r="D91" s="116"/>
      <c r="E91" s="116"/>
    </row>
    <row r="94" spans="1:8">
      <c r="A94" s="86"/>
    </row>
    <row r="96" spans="1:8">
      <c r="A96" s="77"/>
      <c r="B96" s="87"/>
      <c r="C96" s="87"/>
    </row>
  </sheetData>
  <sheetProtection algorithmName="SHA-512" hashValue="W7PLnm4n6fNd8US8k/aNOpwwV4g90lDrzNIi2+CV567eUVyqiq04AwsmJ2zZBjFXE3b9/O8KB8PBFxlHDwZYQA==" saltValue="NHABir9dkEtbfth+kmk8Sw==" spinCount="100000" sheet="1" objects="1" scenarios="1"/>
  <mergeCells count="1">
    <mergeCell ref="F81:H81"/>
  </mergeCells>
  <dataValidations count="2">
    <dataValidation type="whole" operator="greaterThanOrEqual" allowBlank="1" showInputMessage="1" showErrorMessage="1" sqref="C6:F8 C11:F13 C15:F23 C31:F31 C28:F28 C29:F30 C39:C41 C45:C47 C59:C61 C65:C67 C77:C78 C83:D85 F83:G85 C26:F27">
      <formula1>0</formula1>
    </dataValidation>
    <dataValidation type="decimal" operator="greaterThanOrEqual" allowBlank="1" showInputMessage="1" showErrorMessage="1" sqref="C33:F34 D39:D41 D45:D47 D51:D53 D59:D61 D65:D67 C51:C53 C71:D73 E83:E85 H83:H85 C89:E91">
      <formula1>0</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P383"/>
  <sheetViews>
    <sheetView workbookViewId="0">
      <selection activeCell="M4" sqref="M4"/>
    </sheetView>
  </sheetViews>
  <sheetFormatPr defaultRowHeight="15"/>
  <cols>
    <col min="1" max="1" width="35.85546875" customWidth="1"/>
    <col min="2" max="2" width="19.28515625" customWidth="1"/>
    <col min="3" max="3" width="18.140625" customWidth="1"/>
    <col min="4" max="4" width="19.7109375" style="23" bestFit="1" customWidth="1"/>
    <col min="5" max="5" width="11.7109375" style="24" bestFit="1" customWidth="1"/>
    <col min="6" max="6" width="24.28515625" style="23" bestFit="1" customWidth="1"/>
    <col min="7" max="7" width="11.7109375" style="34" bestFit="1" customWidth="1"/>
    <col min="8" max="8" width="26" style="23" bestFit="1" customWidth="1"/>
    <col min="9" max="9" width="9.7109375" style="24" bestFit="1" customWidth="1"/>
    <col min="10" max="10" width="12.28515625" bestFit="1" customWidth="1"/>
    <col min="11" max="11" width="11.28515625" style="24" bestFit="1" customWidth="1"/>
    <col min="12" max="12" width="11.28515625" bestFit="1" customWidth="1"/>
    <col min="13" max="13" width="12.28515625" bestFit="1" customWidth="1"/>
  </cols>
  <sheetData>
    <row r="1" spans="1:16" s="15" customFormat="1" ht="15.75">
      <c r="A1" s="11" t="s">
        <v>189</v>
      </c>
      <c r="B1" s="11" t="s">
        <v>254</v>
      </c>
      <c r="C1" s="11" t="s">
        <v>254</v>
      </c>
      <c r="D1" s="11" t="s">
        <v>255</v>
      </c>
      <c r="E1" s="12" t="s">
        <v>256</v>
      </c>
      <c r="F1" s="11" t="s">
        <v>255</v>
      </c>
      <c r="G1" s="12" t="s">
        <v>256</v>
      </c>
      <c r="H1" s="11" t="s">
        <v>255</v>
      </c>
      <c r="I1" s="12" t="s">
        <v>256</v>
      </c>
      <c r="J1" s="13" t="s">
        <v>257</v>
      </c>
      <c r="K1" s="14" t="s">
        <v>258</v>
      </c>
      <c r="P1" s="16">
        <f>COUNTIF(M:M,"False")</f>
        <v>0</v>
      </c>
    </row>
    <row r="2" spans="1:16">
      <c r="A2" s="17" t="s">
        <v>259</v>
      </c>
      <c r="B2" s="17" t="s">
        <v>149</v>
      </c>
      <c r="C2" s="17" t="s">
        <v>260</v>
      </c>
      <c r="D2" s="18" t="s">
        <v>261</v>
      </c>
      <c r="E2" s="19">
        <f>'General Info'!D27</f>
        <v>0</v>
      </c>
      <c r="F2" s="17" t="s">
        <v>262</v>
      </c>
      <c r="G2" s="20">
        <f>Channelwise!C20</f>
        <v>0</v>
      </c>
      <c r="H2" s="17" t="s">
        <v>263</v>
      </c>
      <c r="I2" s="20">
        <f>Statewise!C155+Statewise!G155</f>
        <v>0</v>
      </c>
      <c r="J2" s="17" t="s">
        <v>264</v>
      </c>
      <c r="K2" s="21">
        <f>'Rural-Social'!C9</f>
        <v>0</v>
      </c>
      <c r="M2" t="b">
        <f>AND(((ROUND(I2,0)=ROUND(G2,0))=(ROUND(G2,0)=ROUND(K2,0))),ROUND(E2,0)&gt;=ROUND(G2,0))</f>
        <v>1</v>
      </c>
      <c r="N2">
        <f>IF(M2,0,COUNTIF($M$2:M2,"False"))</f>
        <v>0</v>
      </c>
    </row>
    <row r="3" spans="1:16">
      <c r="A3" s="17" t="s">
        <v>265</v>
      </c>
      <c r="B3" s="17" t="s">
        <v>149</v>
      </c>
      <c r="C3" s="17" t="s">
        <v>260</v>
      </c>
      <c r="D3" s="18" t="s">
        <v>261</v>
      </c>
      <c r="E3" s="19">
        <f>'General Info'!D30</f>
        <v>0</v>
      </c>
      <c r="F3" s="17" t="s">
        <v>262</v>
      </c>
      <c r="G3" s="20">
        <f>Channelwise!D20</f>
        <v>0</v>
      </c>
      <c r="H3" s="17" t="s">
        <v>263</v>
      </c>
      <c r="I3" s="20">
        <f>Statewise!D155+Statewise!H155</f>
        <v>0</v>
      </c>
      <c r="J3" s="17" t="s">
        <v>264</v>
      </c>
      <c r="K3" s="21">
        <f>'Rural-Social'!D9</f>
        <v>0</v>
      </c>
      <c r="M3" t="b">
        <f>AND(((ROUND(I3,0)=ROUND(G3,0))=(ROUND(G3,0)=ROUND(K3,0))),ROUND(E3,0)&gt;=ROUND(G3,0))</f>
        <v>1</v>
      </c>
      <c r="N3">
        <f>IF(M3,0,COUNTIF($M$2:M3,"False"))</f>
        <v>0</v>
      </c>
    </row>
    <row r="4" spans="1:16">
      <c r="A4" s="17" t="s">
        <v>266</v>
      </c>
      <c r="B4" s="17" t="s">
        <v>150</v>
      </c>
      <c r="C4" s="17" t="s">
        <v>260</v>
      </c>
      <c r="D4" s="18" t="s">
        <v>261</v>
      </c>
      <c r="E4" s="19">
        <f>'General Info'!D28</f>
        <v>0</v>
      </c>
      <c r="F4" s="17" t="s">
        <v>262</v>
      </c>
      <c r="G4" s="20">
        <f>Channelwise!C38</f>
        <v>0</v>
      </c>
      <c r="H4" s="17" t="s">
        <v>263</v>
      </c>
      <c r="I4" s="20">
        <f>Statewise!K155+Statewise!O155</f>
        <v>0</v>
      </c>
      <c r="J4" s="17"/>
      <c r="K4" s="21"/>
      <c r="M4" t="b">
        <f>AND(ROUND(I4,0)=ROUND(G4,0),ROUND(E4,0)&gt;=ROUND(G4,0))</f>
        <v>1</v>
      </c>
      <c r="N4">
        <f>IF(M4,0,COUNTIF($M$2:M4,"False"))</f>
        <v>0</v>
      </c>
    </row>
    <row r="5" spans="1:16">
      <c r="A5" s="17" t="s">
        <v>267</v>
      </c>
      <c r="B5" s="17" t="s">
        <v>150</v>
      </c>
      <c r="C5" s="17" t="s">
        <v>260</v>
      </c>
      <c r="D5" s="18" t="s">
        <v>261</v>
      </c>
      <c r="E5" s="19">
        <f>'General Info'!D31</f>
        <v>0</v>
      </c>
      <c r="F5" s="17" t="s">
        <v>262</v>
      </c>
      <c r="G5" s="20">
        <f>Channelwise!D38</f>
        <v>0</v>
      </c>
      <c r="H5" s="17" t="s">
        <v>263</v>
      </c>
      <c r="I5" s="20">
        <f>Statewise!M155+Statewise!Q155</f>
        <v>0</v>
      </c>
      <c r="J5" s="17"/>
      <c r="K5" s="21"/>
      <c r="M5" t="b">
        <f>AND(ROUND(I5,0)=ROUND(G5,0),ROUND(E5,0)&gt;=ROUND(G5,0))</f>
        <v>1</v>
      </c>
      <c r="N5">
        <f>IF(M5,0,COUNTIF($M$2:M5,"False"))</f>
        <v>0</v>
      </c>
    </row>
    <row r="6" spans="1:16">
      <c r="A6" s="17" t="s">
        <v>268</v>
      </c>
      <c r="B6" s="17"/>
      <c r="C6" s="17"/>
      <c r="D6" s="18" t="s">
        <v>261</v>
      </c>
      <c r="E6" s="19">
        <f>'General Info'!F23</f>
        <v>0</v>
      </c>
      <c r="F6" s="17" t="s">
        <v>269</v>
      </c>
      <c r="G6" s="20">
        <f>COUNTA('List of MI prodts'!B4:B42)</f>
        <v>0</v>
      </c>
      <c r="H6" s="17"/>
      <c r="I6" s="20"/>
      <c r="J6" s="17"/>
      <c r="K6" s="21"/>
      <c r="M6" t="b">
        <f>(G6=E6)</f>
        <v>1</v>
      </c>
      <c r="N6">
        <f>IF(M6,0,COUNTIF($M$2:M6,"False"))</f>
        <v>0</v>
      </c>
    </row>
    <row r="7" spans="1:16">
      <c r="A7" s="22" t="s">
        <v>270</v>
      </c>
      <c r="B7" s="17" t="s">
        <v>149</v>
      </c>
      <c r="C7" s="17" t="s">
        <v>260</v>
      </c>
      <c r="D7" s="17" t="s">
        <v>271</v>
      </c>
      <c r="E7" s="20">
        <f>Channelwise!F20</f>
        <v>0</v>
      </c>
      <c r="F7" s="17" t="s">
        <v>272</v>
      </c>
      <c r="G7" s="20">
        <f>Statewise!F155+Statewise!J155</f>
        <v>0</v>
      </c>
      <c r="J7" s="25"/>
      <c r="K7" s="21"/>
      <c r="M7" t="b">
        <f>ROUND(E7,0)=ROUND(G7,0)</f>
        <v>1</v>
      </c>
      <c r="N7">
        <f>IF(M7,0,COUNTIF($M$2:M7,"False"))</f>
        <v>0</v>
      </c>
    </row>
    <row r="8" spans="1:16">
      <c r="A8" s="22" t="s">
        <v>273</v>
      </c>
      <c r="B8" s="17" t="s">
        <v>274</v>
      </c>
      <c r="C8" s="17" t="s">
        <v>260</v>
      </c>
      <c r="D8" s="17" t="s">
        <v>271</v>
      </c>
      <c r="E8" s="20">
        <f>Channelwise!F38</f>
        <v>0</v>
      </c>
      <c r="F8" s="17" t="s">
        <v>272</v>
      </c>
      <c r="G8" s="20">
        <f>Statewise!N155+Statewise!R155</f>
        <v>0</v>
      </c>
      <c r="J8" s="17"/>
      <c r="K8" s="21"/>
      <c r="M8" t="b">
        <f t="shared" ref="M8:M9" si="0">ROUND(E8,0)=ROUND(G8,0)</f>
        <v>1</v>
      </c>
      <c r="N8">
        <f>IF(M8,0,COUNTIF($M$2:M8,"False"))</f>
        <v>0</v>
      </c>
    </row>
    <row r="9" spans="1:16">
      <c r="A9" s="17" t="s">
        <v>275</v>
      </c>
      <c r="B9" s="17"/>
      <c r="C9" s="17"/>
      <c r="D9" s="17" t="s">
        <v>276</v>
      </c>
      <c r="E9" s="20">
        <f>'General Info'!C91</f>
        <v>0</v>
      </c>
      <c r="F9" s="17" t="s">
        <v>277</v>
      </c>
      <c r="G9" s="20">
        <f>SUM(Unclaimed!E7:E14)+SUM(Unclaimed!G7:G14)</f>
        <v>0</v>
      </c>
      <c r="H9" s="17"/>
      <c r="I9" s="20"/>
      <c r="J9" s="17"/>
      <c r="K9" s="21"/>
      <c r="M9" t="b">
        <f t="shared" si="0"/>
        <v>1</v>
      </c>
      <c r="N9">
        <f>IF(M9,0,COUNTIF($M$2:M9,"False"))</f>
        <v>0</v>
      </c>
    </row>
    <row r="10" spans="1:16">
      <c r="A10" s="17" t="s">
        <v>278</v>
      </c>
      <c r="B10" s="17"/>
      <c r="C10" s="17"/>
      <c r="D10" s="17" t="s">
        <v>261</v>
      </c>
      <c r="E10" s="20">
        <f>'General Info'!E84</f>
        <v>0</v>
      </c>
      <c r="F10" s="17" t="s">
        <v>279</v>
      </c>
      <c r="G10" s="20">
        <f>Channelwise!E20</f>
        <v>0</v>
      </c>
      <c r="H10" s="17" t="s">
        <v>280</v>
      </c>
      <c r="I10" s="20">
        <f>SUM(Statewise!E155+Statewise!I155)</f>
        <v>0</v>
      </c>
      <c r="J10" s="17"/>
      <c r="K10" s="21"/>
      <c r="M10" s="26" t="b">
        <f>AND(ROUND(E10,0)=ROUND(G10,0),ROUND(G10,0)=ROUND(I10,0))</f>
        <v>1</v>
      </c>
      <c r="N10">
        <f>IF(M10,0,COUNTIF($M$2:M10,"False"))</f>
        <v>0</v>
      </c>
    </row>
    <row r="11" spans="1:16">
      <c r="A11" s="17" t="s">
        <v>281</v>
      </c>
      <c r="B11" s="17"/>
      <c r="C11" s="17"/>
      <c r="D11" s="17" t="s">
        <v>261</v>
      </c>
      <c r="E11" s="20">
        <f>'General Info'!C84</f>
        <v>0</v>
      </c>
      <c r="F11" s="17" t="s">
        <v>282</v>
      </c>
      <c r="G11" s="20">
        <f>Channelwise!C20</f>
        <v>0</v>
      </c>
      <c r="H11" s="17" t="s">
        <v>280</v>
      </c>
      <c r="I11" s="20">
        <f>SUM(Statewise!C155+Statewise!G155)</f>
        <v>0</v>
      </c>
      <c r="J11" s="25" t="s">
        <v>283</v>
      </c>
      <c r="K11" s="20">
        <f>'Women Lives'!C15</f>
        <v>0</v>
      </c>
      <c r="L11" s="23"/>
      <c r="M11" t="b">
        <f>AND(ROUND(E11,0)=ROUND(G11,0),ROUND(G11,0)=ROUND(I11,0),ROUND(I11,0)=ROUND(K11,0))</f>
        <v>1</v>
      </c>
      <c r="N11">
        <f>IF(M11,0,COUNTIF($M$2:M11,"False"))</f>
        <v>0</v>
      </c>
    </row>
    <row r="12" spans="1:16">
      <c r="A12" s="17" t="s">
        <v>284</v>
      </c>
      <c r="B12" s="17"/>
      <c r="C12" s="17"/>
      <c r="D12" s="17" t="s">
        <v>261</v>
      </c>
      <c r="E12" s="27">
        <f>'General Info'!D84</f>
        <v>0</v>
      </c>
      <c r="F12" s="17" t="s">
        <v>282</v>
      </c>
      <c r="G12" s="20">
        <f>Channelwise!D20</f>
        <v>0</v>
      </c>
      <c r="H12" s="17" t="s">
        <v>280</v>
      </c>
      <c r="I12" s="20">
        <f>SUM(Statewise!H155+Statewise!D155)</f>
        <v>0</v>
      </c>
      <c r="J12" s="25" t="s">
        <v>283</v>
      </c>
      <c r="K12" s="21">
        <f>'Women Lives'!E15</f>
        <v>0</v>
      </c>
      <c r="L12" s="28"/>
      <c r="M12" t="b">
        <f>AND(ROUND(E12,0)=ROUND(G12,0),ROUND(G12,0)=ROUND(I12,0),ROUND(I12,0)=ROUND(K12,0))</f>
        <v>1</v>
      </c>
      <c r="N12">
        <f>IF(M12,0,COUNTIF($M$2:M12,"False"))</f>
        <v>0</v>
      </c>
    </row>
    <row r="13" spans="1:16">
      <c r="A13" s="17" t="s">
        <v>285</v>
      </c>
      <c r="B13" s="17"/>
      <c r="C13" s="17"/>
      <c r="D13" s="17" t="s">
        <v>261</v>
      </c>
      <c r="E13" s="20">
        <f>'General Info'!H84</f>
        <v>0</v>
      </c>
      <c r="F13" s="17" t="s">
        <v>282</v>
      </c>
      <c r="G13" s="20">
        <f>Channelwise!E38</f>
        <v>0</v>
      </c>
      <c r="H13" s="17" t="s">
        <v>280</v>
      </c>
      <c r="I13" s="20">
        <f>SUM(Statewise!P155+Statewise!L155)</f>
        <v>0</v>
      </c>
      <c r="J13" s="17"/>
      <c r="K13" s="21"/>
      <c r="L13" s="28"/>
      <c r="M13" s="26" t="b">
        <f>AND(ROUND(E13,0)=ROUND(G13,0),ROUND(G13,0)=ROUND(I13,0))</f>
        <v>1</v>
      </c>
      <c r="N13">
        <f>IF(M13,0,COUNTIF($M$2:M13,"False"))</f>
        <v>0</v>
      </c>
    </row>
    <row r="14" spans="1:16">
      <c r="A14" s="17" t="s">
        <v>286</v>
      </c>
      <c r="B14" s="17"/>
      <c r="C14" s="17"/>
      <c r="D14" s="17" t="s">
        <v>261</v>
      </c>
      <c r="E14" s="27">
        <f>'General Info'!F84</f>
        <v>0</v>
      </c>
      <c r="F14" s="17" t="s">
        <v>282</v>
      </c>
      <c r="G14" s="20">
        <f>Channelwise!C38</f>
        <v>0</v>
      </c>
      <c r="H14" s="17" t="s">
        <v>280</v>
      </c>
      <c r="I14" s="20">
        <f>SUM(Statewise!O155+Statewise!K155)</f>
        <v>0</v>
      </c>
      <c r="J14" s="25" t="s">
        <v>283</v>
      </c>
      <c r="K14" s="21">
        <f>'Women Lives'!G15</f>
        <v>0</v>
      </c>
      <c r="M14" t="b">
        <f>AND(ROUND(E14,0)=ROUND(G14,0),ROUND(G14,0)=ROUND(I14,0),ROUND(I14,0)=ROUND(K14,0))</f>
        <v>1</v>
      </c>
      <c r="N14">
        <f>IF(M14,0,COUNTIF($M$2:M14,"False"))</f>
        <v>0</v>
      </c>
    </row>
    <row r="15" spans="1:16">
      <c r="A15" s="17" t="s">
        <v>287</v>
      </c>
      <c r="B15" s="17"/>
      <c r="C15" s="17"/>
      <c r="D15" s="17" t="s">
        <v>261</v>
      </c>
      <c r="E15" s="20">
        <f>'General Info'!G84</f>
        <v>0</v>
      </c>
      <c r="F15" s="17" t="s">
        <v>282</v>
      </c>
      <c r="G15" s="20">
        <f>Channelwise!D38</f>
        <v>0</v>
      </c>
      <c r="H15" s="17" t="s">
        <v>280</v>
      </c>
      <c r="I15" s="20">
        <f>Statewise!Q155+Statewise!M155</f>
        <v>0</v>
      </c>
      <c r="J15" s="25" t="s">
        <v>283</v>
      </c>
      <c r="K15" s="21">
        <f>'Women Lives'!I15</f>
        <v>0</v>
      </c>
      <c r="M15" t="b">
        <f t="shared" ref="M15:M23" si="1">AND(ROUND(E15,0)=ROUND(G15,0),ROUND(G15,0)=ROUND(I15,0),ROUND(I15,0)=ROUND(K15,0))</f>
        <v>1</v>
      </c>
      <c r="N15">
        <f>IF(M15,0,COUNTIF($M$2:M15,"False"))</f>
        <v>0</v>
      </c>
    </row>
    <row r="16" spans="1:16">
      <c r="A16" s="17" t="s">
        <v>288</v>
      </c>
      <c r="B16" s="17"/>
      <c r="C16" s="17"/>
      <c r="D16" s="17" t="s">
        <v>282</v>
      </c>
      <c r="E16" s="20">
        <f>Channelwise!H20</f>
        <v>0</v>
      </c>
      <c r="F16" s="17" t="s">
        <v>289</v>
      </c>
      <c r="G16" s="20">
        <f>Statewise!S155+Statewise!W155</f>
        <v>0</v>
      </c>
      <c r="H16" s="17" t="s">
        <v>290</v>
      </c>
      <c r="I16" s="20">
        <f>'Renewal Business_Statewise'!B43</f>
        <v>0</v>
      </c>
      <c r="J16" s="17" t="s">
        <v>291</v>
      </c>
      <c r="K16" s="21">
        <f>'INSP - Renewal'!D53</f>
        <v>0</v>
      </c>
      <c r="M16" t="b">
        <f t="shared" si="1"/>
        <v>1</v>
      </c>
      <c r="N16">
        <f>IF(M16,0,COUNTIF($M$2:M16,"False"))</f>
        <v>0</v>
      </c>
    </row>
    <row r="17" spans="1:14">
      <c r="A17" s="17" t="s">
        <v>292</v>
      </c>
      <c r="B17" s="17"/>
      <c r="C17" s="17"/>
      <c r="D17" s="17" t="s">
        <v>282</v>
      </c>
      <c r="E17" s="20">
        <f>Channelwise!I20</f>
        <v>0</v>
      </c>
      <c r="F17" s="17" t="s">
        <v>289</v>
      </c>
      <c r="G17" s="20">
        <f>Statewise!T155+Statewise!X155</f>
        <v>0</v>
      </c>
      <c r="H17" s="17" t="s">
        <v>290</v>
      </c>
      <c r="I17" s="20">
        <f>'Renewal Business_Statewise'!C43</f>
        <v>0</v>
      </c>
      <c r="J17" s="17" t="s">
        <v>291</v>
      </c>
      <c r="K17" s="21">
        <f>'INSP - Renewal'!E53</f>
        <v>0</v>
      </c>
      <c r="M17" t="b">
        <f t="shared" si="1"/>
        <v>1</v>
      </c>
      <c r="N17">
        <f>IF(M17,0,COUNTIF($M$2:M17,"False"))</f>
        <v>0</v>
      </c>
    </row>
    <row r="18" spans="1:14">
      <c r="A18" s="17" t="s">
        <v>293</v>
      </c>
      <c r="B18" s="17"/>
      <c r="C18" s="17"/>
      <c r="D18" s="17" t="s">
        <v>282</v>
      </c>
      <c r="E18" s="20">
        <f>Channelwise!J20</f>
        <v>0</v>
      </c>
      <c r="F18" s="17" t="s">
        <v>289</v>
      </c>
      <c r="G18" s="20">
        <f>Statewise!U155+Statewise!Y155</f>
        <v>0</v>
      </c>
      <c r="H18" s="17" t="s">
        <v>290</v>
      </c>
      <c r="I18" s="20">
        <f>'Renewal Business_Statewise'!D43</f>
        <v>0</v>
      </c>
      <c r="J18" s="17" t="s">
        <v>291</v>
      </c>
      <c r="K18" s="21">
        <f>'INSP - Renewal'!C53</f>
        <v>0</v>
      </c>
      <c r="M18" t="b">
        <f t="shared" si="1"/>
        <v>1</v>
      </c>
      <c r="N18">
        <f>IF(M18,0,COUNTIF($M$2:M18,"False"))</f>
        <v>0</v>
      </c>
    </row>
    <row r="19" spans="1:14">
      <c r="A19" s="17" t="s">
        <v>294</v>
      </c>
      <c r="B19" s="17"/>
      <c r="C19" s="17"/>
      <c r="D19" s="17" t="s">
        <v>282</v>
      </c>
      <c r="E19" s="20">
        <f>Channelwise!K20</f>
        <v>0</v>
      </c>
      <c r="F19" s="17" t="s">
        <v>289</v>
      </c>
      <c r="G19" s="20">
        <f>Statewise!V155+Statewise!Z155</f>
        <v>0</v>
      </c>
      <c r="H19" s="17" t="s">
        <v>290</v>
      </c>
      <c r="I19" s="20">
        <f>'Renewal Business_Statewise'!E43</f>
        <v>0</v>
      </c>
      <c r="J19" s="17" t="s">
        <v>291</v>
      </c>
      <c r="K19" s="21">
        <f>'INSP - Renewal'!F53</f>
        <v>0</v>
      </c>
      <c r="M19" t="b">
        <f t="shared" si="1"/>
        <v>1</v>
      </c>
      <c r="N19">
        <f>IF(M19,0,COUNTIF($M$2:M19,"False"))</f>
        <v>0</v>
      </c>
    </row>
    <row r="20" spans="1:14">
      <c r="A20" s="17" t="s">
        <v>295</v>
      </c>
      <c r="B20" s="17"/>
      <c r="C20" s="17"/>
      <c r="D20" s="17" t="s">
        <v>282</v>
      </c>
      <c r="E20" s="20">
        <f>Channelwise!H38</f>
        <v>0</v>
      </c>
      <c r="F20" s="17" t="s">
        <v>289</v>
      </c>
      <c r="G20" s="20">
        <f>Statewise!AA155+Statewise!AE155</f>
        <v>0</v>
      </c>
      <c r="H20" s="17" t="s">
        <v>290</v>
      </c>
      <c r="I20" s="20">
        <f>'Renewal Business_Statewise'!F43</f>
        <v>0</v>
      </c>
      <c r="J20" s="17" t="s">
        <v>296</v>
      </c>
      <c r="K20" s="21">
        <f>'GNSP - Renewal'!D72</f>
        <v>0</v>
      </c>
      <c r="M20" t="b">
        <f t="shared" si="1"/>
        <v>1</v>
      </c>
      <c r="N20">
        <f>IF(M20,0,COUNTIF($M$2:M20,"False"))</f>
        <v>0</v>
      </c>
    </row>
    <row r="21" spans="1:14">
      <c r="A21" s="17" t="s">
        <v>297</v>
      </c>
      <c r="B21" s="17"/>
      <c r="C21" s="17"/>
      <c r="D21" s="17" t="s">
        <v>282</v>
      </c>
      <c r="E21" s="20">
        <f>Channelwise!I38</f>
        <v>0</v>
      </c>
      <c r="F21" s="17" t="s">
        <v>289</v>
      </c>
      <c r="G21" s="20">
        <f>Statewise!AC155+Statewise!AG155</f>
        <v>0</v>
      </c>
      <c r="H21" s="17" t="s">
        <v>290</v>
      </c>
      <c r="I21" s="20">
        <f>'Renewal Business_Statewise'!H43</f>
        <v>0</v>
      </c>
      <c r="J21" s="17" t="s">
        <v>296</v>
      </c>
      <c r="K21" s="21">
        <f>'GNSP - Renewal'!E72</f>
        <v>0</v>
      </c>
      <c r="M21" t="b">
        <f t="shared" si="1"/>
        <v>1</v>
      </c>
      <c r="N21">
        <f>IF(M21,0,COUNTIF($M$2:M21,"False"))</f>
        <v>0</v>
      </c>
    </row>
    <row r="22" spans="1:14">
      <c r="A22" s="17" t="s">
        <v>298</v>
      </c>
      <c r="B22" s="17"/>
      <c r="C22" s="17"/>
      <c r="D22" s="17" t="s">
        <v>282</v>
      </c>
      <c r="E22" s="20">
        <f>Channelwise!J38</f>
        <v>0</v>
      </c>
      <c r="F22" s="17" t="s">
        <v>289</v>
      </c>
      <c r="G22" s="20">
        <f>Statewise!AB155+Statewise!AF155</f>
        <v>0</v>
      </c>
      <c r="H22" s="17" t="s">
        <v>290</v>
      </c>
      <c r="I22" s="20">
        <f>'Renewal Business_Statewise'!G43</f>
        <v>0</v>
      </c>
      <c r="J22" s="17" t="s">
        <v>296</v>
      </c>
      <c r="K22" s="21">
        <f>'GNSP - Renewal'!C72</f>
        <v>0</v>
      </c>
      <c r="M22" t="b">
        <f t="shared" si="1"/>
        <v>1</v>
      </c>
      <c r="N22">
        <f>IF(M22,0,COUNTIF($M$2:M22,"False"))</f>
        <v>0</v>
      </c>
    </row>
    <row r="23" spans="1:14">
      <c r="A23" s="17" t="s">
        <v>299</v>
      </c>
      <c r="B23" s="17"/>
      <c r="C23" s="17"/>
      <c r="D23" s="17" t="s">
        <v>282</v>
      </c>
      <c r="E23" s="20">
        <f>Channelwise!K38</f>
        <v>0</v>
      </c>
      <c r="F23" s="17" t="s">
        <v>289</v>
      </c>
      <c r="G23" s="20">
        <f>Statewise!AD155+Statewise!AH155</f>
        <v>0</v>
      </c>
      <c r="H23" s="17" t="s">
        <v>290</v>
      </c>
      <c r="I23" s="20">
        <f>'Renewal Business_Statewise'!I43</f>
        <v>0</v>
      </c>
      <c r="J23" s="17" t="s">
        <v>296</v>
      </c>
      <c r="K23" s="21">
        <f>'GNSP - Renewal'!F72</f>
        <v>0</v>
      </c>
      <c r="M23" t="b">
        <f t="shared" si="1"/>
        <v>1</v>
      </c>
      <c r="N23">
        <f>IF(M23,0,COUNTIF($M$2:M23,"False"))</f>
        <v>0</v>
      </c>
    </row>
    <row r="24" spans="1:14">
      <c r="A24" s="29" t="s">
        <v>75</v>
      </c>
      <c r="B24" s="29" t="s">
        <v>300</v>
      </c>
      <c r="C24" s="29" t="s">
        <v>236</v>
      </c>
      <c r="D24" s="25" t="s">
        <v>280</v>
      </c>
      <c r="E24" s="20">
        <f>Statewise!S11+Statewise!W11</f>
        <v>0</v>
      </c>
      <c r="F24" s="30" t="s">
        <v>301</v>
      </c>
      <c r="G24" s="20">
        <f>'Renewal Business_Statewise'!B7</f>
        <v>0</v>
      </c>
      <c r="H24" s="17"/>
      <c r="I24" s="21"/>
      <c r="J24" s="17"/>
      <c r="K24" s="21"/>
      <c r="M24" t="b">
        <f>AND(ROUND(E24,0)=ROUND(G24,0))</f>
        <v>1</v>
      </c>
      <c r="N24">
        <f>IF(M24,0,COUNTIF($M$2:M24,"False"))</f>
        <v>0</v>
      </c>
    </row>
    <row r="25" spans="1:14">
      <c r="A25" s="29" t="s">
        <v>80</v>
      </c>
      <c r="B25" s="29" t="s">
        <v>300</v>
      </c>
      <c r="C25" s="29" t="s">
        <v>236</v>
      </c>
      <c r="D25" s="25" t="s">
        <v>280</v>
      </c>
      <c r="E25" s="20">
        <f>Statewise!S15+Statewise!W15</f>
        <v>0</v>
      </c>
      <c r="F25" s="30" t="s">
        <v>301</v>
      </c>
      <c r="G25" s="20">
        <f>'Renewal Business_Statewise'!B8</f>
        <v>0</v>
      </c>
      <c r="H25" s="17"/>
      <c r="I25" s="21"/>
      <c r="J25" s="17"/>
      <c r="K25" s="21"/>
      <c r="M25" t="b">
        <f t="shared" ref="M25:M88" si="2">AND(ROUND(E25,0)=ROUND(G25,0))</f>
        <v>1</v>
      </c>
      <c r="N25">
        <f>IF(M25,0,COUNTIF($M$2:M25,"False"))</f>
        <v>0</v>
      </c>
    </row>
    <row r="26" spans="1:14">
      <c r="A26" s="29" t="s">
        <v>81</v>
      </c>
      <c r="B26" s="29" t="s">
        <v>300</v>
      </c>
      <c r="C26" s="29" t="s">
        <v>236</v>
      </c>
      <c r="D26" s="25" t="s">
        <v>280</v>
      </c>
      <c r="E26" s="20">
        <f>Statewise!S19+Statewise!W19</f>
        <v>0</v>
      </c>
      <c r="F26" s="30" t="s">
        <v>301</v>
      </c>
      <c r="G26" s="20">
        <f>'Renewal Business_Statewise'!B9</f>
        <v>0</v>
      </c>
      <c r="H26" s="17"/>
      <c r="I26" s="21"/>
      <c r="J26" s="17"/>
      <c r="K26" s="21"/>
      <c r="M26" t="b">
        <f t="shared" si="2"/>
        <v>1</v>
      </c>
      <c r="N26">
        <f>IF(M26,0,COUNTIF($M$2:M26,"False"))</f>
        <v>0</v>
      </c>
    </row>
    <row r="27" spans="1:14">
      <c r="A27" s="29" t="s">
        <v>82</v>
      </c>
      <c r="B27" s="29" t="s">
        <v>300</v>
      </c>
      <c r="C27" s="29" t="s">
        <v>236</v>
      </c>
      <c r="D27" s="25" t="s">
        <v>280</v>
      </c>
      <c r="E27" s="20">
        <f>Statewise!S23+Statewise!W23</f>
        <v>0</v>
      </c>
      <c r="F27" s="30" t="s">
        <v>301</v>
      </c>
      <c r="G27" s="20">
        <f>'Renewal Business_Statewise'!B10</f>
        <v>0</v>
      </c>
      <c r="H27" s="17"/>
      <c r="I27" s="21"/>
      <c r="J27" s="17"/>
      <c r="K27" s="21"/>
      <c r="M27" t="b">
        <f t="shared" si="2"/>
        <v>1</v>
      </c>
      <c r="N27">
        <f>IF(M27,0,COUNTIF($M$2:M27,"False"))</f>
        <v>0</v>
      </c>
    </row>
    <row r="28" spans="1:14">
      <c r="A28" s="29" t="s">
        <v>83</v>
      </c>
      <c r="B28" s="29" t="s">
        <v>300</v>
      </c>
      <c r="C28" s="29" t="s">
        <v>236</v>
      </c>
      <c r="D28" s="25" t="s">
        <v>280</v>
      </c>
      <c r="E28" s="20">
        <f>Statewise!S27+Statewise!W27</f>
        <v>0</v>
      </c>
      <c r="F28" s="30" t="s">
        <v>301</v>
      </c>
      <c r="G28" s="20">
        <f>'Renewal Business_Statewise'!B11</f>
        <v>0</v>
      </c>
      <c r="H28" s="17"/>
      <c r="I28" s="21"/>
      <c r="J28" s="17"/>
      <c r="K28" s="21"/>
      <c r="M28" t="b">
        <f t="shared" si="2"/>
        <v>1</v>
      </c>
      <c r="N28">
        <f>IF(M28,0,COUNTIF($M$2:M28,"False"))</f>
        <v>0</v>
      </c>
    </row>
    <row r="29" spans="1:14">
      <c r="A29" s="29" t="s">
        <v>84</v>
      </c>
      <c r="B29" s="29" t="s">
        <v>300</v>
      </c>
      <c r="C29" s="29" t="s">
        <v>236</v>
      </c>
      <c r="D29" s="25" t="s">
        <v>280</v>
      </c>
      <c r="E29" s="20">
        <f>Statewise!S31+Statewise!W31</f>
        <v>0</v>
      </c>
      <c r="F29" s="30" t="s">
        <v>301</v>
      </c>
      <c r="G29" s="20">
        <f>'Renewal Business_Statewise'!B12</f>
        <v>0</v>
      </c>
      <c r="H29" s="17"/>
      <c r="I29" s="21"/>
      <c r="J29" s="17"/>
      <c r="K29" s="21"/>
      <c r="M29" t="b">
        <f t="shared" si="2"/>
        <v>1</v>
      </c>
      <c r="N29">
        <f>IF(M29,0,COUNTIF($M$2:M29,"False"))</f>
        <v>0</v>
      </c>
    </row>
    <row r="30" spans="1:14">
      <c r="A30" s="29" t="s">
        <v>85</v>
      </c>
      <c r="B30" s="29" t="s">
        <v>300</v>
      </c>
      <c r="C30" s="29" t="s">
        <v>236</v>
      </c>
      <c r="D30" s="25" t="s">
        <v>280</v>
      </c>
      <c r="E30" s="20">
        <f>Statewise!S35+Statewise!W35</f>
        <v>0</v>
      </c>
      <c r="F30" s="30" t="s">
        <v>301</v>
      </c>
      <c r="G30" s="20">
        <f>'Renewal Business_Statewise'!B13</f>
        <v>0</v>
      </c>
      <c r="H30" s="17"/>
      <c r="I30" s="21"/>
      <c r="J30" s="17"/>
      <c r="K30" s="21"/>
      <c r="M30" t="b">
        <f t="shared" si="2"/>
        <v>1</v>
      </c>
      <c r="N30">
        <f>IF(M30,0,COUNTIF($M$2:M30,"False"))</f>
        <v>0</v>
      </c>
    </row>
    <row r="31" spans="1:14">
      <c r="A31" s="29" t="s">
        <v>86</v>
      </c>
      <c r="B31" s="29" t="s">
        <v>300</v>
      </c>
      <c r="C31" s="29" t="s">
        <v>236</v>
      </c>
      <c r="D31" s="25" t="s">
        <v>280</v>
      </c>
      <c r="E31" s="20">
        <f>Statewise!S39+Statewise!W39</f>
        <v>0</v>
      </c>
      <c r="F31" s="30" t="s">
        <v>301</v>
      </c>
      <c r="G31" s="20">
        <f>'Renewal Business_Statewise'!B14</f>
        <v>0</v>
      </c>
      <c r="H31" s="17"/>
      <c r="I31" s="21"/>
      <c r="J31" s="17"/>
      <c r="K31" s="21"/>
      <c r="M31" t="b">
        <f t="shared" si="2"/>
        <v>1</v>
      </c>
      <c r="N31">
        <f>IF(M31,0,COUNTIF($M$2:M31,"False"))</f>
        <v>0</v>
      </c>
    </row>
    <row r="32" spans="1:14">
      <c r="A32" s="29" t="s">
        <v>87</v>
      </c>
      <c r="B32" s="29" t="s">
        <v>300</v>
      </c>
      <c r="C32" s="29" t="s">
        <v>236</v>
      </c>
      <c r="D32" s="25" t="s">
        <v>280</v>
      </c>
      <c r="E32" s="20">
        <f>Statewise!S43+Statewise!W43</f>
        <v>0</v>
      </c>
      <c r="F32" s="30" t="s">
        <v>301</v>
      </c>
      <c r="G32" s="20">
        <f>'Renewal Business_Statewise'!B15</f>
        <v>0</v>
      </c>
      <c r="H32" s="17"/>
      <c r="I32" s="21"/>
      <c r="J32" s="17"/>
      <c r="K32" s="21"/>
      <c r="M32" t="b">
        <f t="shared" si="2"/>
        <v>1</v>
      </c>
      <c r="N32">
        <f>IF(M32,0,COUNTIF($M$2:M32,"False"))</f>
        <v>0</v>
      </c>
    </row>
    <row r="33" spans="1:14">
      <c r="A33" s="29" t="s">
        <v>88</v>
      </c>
      <c r="B33" s="29" t="s">
        <v>300</v>
      </c>
      <c r="C33" s="29" t="s">
        <v>236</v>
      </c>
      <c r="D33" s="25" t="s">
        <v>280</v>
      </c>
      <c r="E33" s="20">
        <f>Statewise!S47+Statewise!W47</f>
        <v>0</v>
      </c>
      <c r="F33" s="30" t="s">
        <v>301</v>
      </c>
      <c r="G33" s="20">
        <f>'Renewal Business_Statewise'!B16</f>
        <v>0</v>
      </c>
      <c r="H33" s="17"/>
      <c r="I33" s="21"/>
      <c r="J33" s="17"/>
      <c r="K33" s="21"/>
      <c r="M33" t="b">
        <f t="shared" si="2"/>
        <v>1</v>
      </c>
      <c r="N33">
        <f>IF(M33,0,COUNTIF($M$2:M33,"False"))</f>
        <v>0</v>
      </c>
    </row>
    <row r="34" spans="1:14">
      <c r="A34" s="29" t="s">
        <v>89</v>
      </c>
      <c r="B34" s="29" t="s">
        <v>300</v>
      </c>
      <c r="C34" s="29" t="s">
        <v>236</v>
      </c>
      <c r="D34" s="25" t="s">
        <v>280</v>
      </c>
      <c r="E34" s="20">
        <f>Statewise!S51+Statewise!W51</f>
        <v>0</v>
      </c>
      <c r="F34" s="30" t="s">
        <v>301</v>
      </c>
      <c r="G34" s="20">
        <f>'Renewal Business_Statewise'!B17</f>
        <v>0</v>
      </c>
      <c r="H34" s="17"/>
      <c r="I34" s="21"/>
      <c r="J34" s="17"/>
      <c r="K34" s="21"/>
      <c r="M34" t="b">
        <f t="shared" si="2"/>
        <v>1</v>
      </c>
      <c r="N34">
        <f>IF(M34,0,COUNTIF($M$2:M34,"False"))</f>
        <v>0</v>
      </c>
    </row>
    <row r="35" spans="1:14">
      <c r="A35" s="29" t="s">
        <v>90</v>
      </c>
      <c r="B35" s="29" t="s">
        <v>300</v>
      </c>
      <c r="C35" s="29" t="s">
        <v>236</v>
      </c>
      <c r="D35" s="25" t="s">
        <v>280</v>
      </c>
      <c r="E35" s="20">
        <f>Statewise!S55+Statewise!W55</f>
        <v>0</v>
      </c>
      <c r="F35" s="30" t="s">
        <v>301</v>
      </c>
      <c r="G35" s="20">
        <f>'Renewal Business_Statewise'!B18</f>
        <v>0</v>
      </c>
      <c r="H35" s="17"/>
      <c r="I35" s="21"/>
      <c r="J35" s="17"/>
      <c r="K35" s="21"/>
      <c r="M35" t="b">
        <f t="shared" si="2"/>
        <v>1</v>
      </c>
      <c r="N35">
        <f>IF(M35,0,COUNTIF($M$2:M35,"False"))</f>
        <v>0</v>
      </c>
    </row>
    <row r="36" spans="1:14">
      <c r="A36" s="29" t="s">
        <v>91</v>
      </c>
      <c r="B36" s="29" t="s">
        <v>300</v>
      </c>
      <c r="C36" s="29" t="s">
        <v>236</v>
      </c>
      <c r="D36" s="25" t="s">
        <v>280</v>
      </c>
      <c r="E36" s="20">
        <f>Statewise!S59+Statewise!W59</f>
        <v>0</v>
      </c>
      <c r="F36" s="30" t="s">
        <v>301</v>
      </c>
      <c r="G36" s="20">
        <f>'Renewal Business_Statewise'!B19</f>
        <v>0</v>
      </c>
      <c r="H36" s="17"/>
      <c r="I36" s="21"/>
      <c r="J36" s="17"/>
      <c r="K36" s="21"/>
      <c r="M36" t="b">
        <f t="shared" si="2"/>
        <v>1</v>
      </c>
      <c r="N36">
        <f>IF(M36,0,COUNTIF($M$2:M36,"False"))</f>
        <v>0</v>
      </c>
    </row>
    <row r="37" spans="1:14">
      <c r="A37" s="29" t="s">
        <v>92</v>
      </c>
      <c r="B37" s="29" t="s">
        <v>300</v>
      </c>
      <c r="C37" s="29" t="s">
        <v>236</v>
      </c>
      <c r="D37" s="25" t="s">
        <v>280</v>
      </c>
      <c r="E37" s="20">
        <f>Statewise!S63+Statewise!W63</f>
        <v>0</v>
      </c>
      <c r="F37" s="30" t="s">
        <v>301</v>
      </c>
      <c r="G37" s="20">
        <f>'Renewal Business_Statewise'!B20</f>
        <v>0</v>
      </c>
      <c r="H37" s="17"/>
      <c r="I37" s="21"/>
      <c r="J37" s="17"/>
      <c r="K37" s="21"/>
      <c r="M37" t="b">
        <f t="shared" si="2"/>
        <v>1</v>
      </c>
      <c r="N37">
        <f>IF(M37,0,COUNTIF($M$2:M37,"False"))</f>
        <v>0</v>
      </c>
    </row>
    <row r="38" spans="1:14">
      <c r="A38" s="29" t="s">
        <v>93</v>
      </c>
      <c r="B38" s="29" t="s">
        <v>300</v>
      </c>
      <c r="C38" s="29" t="s">
        <v>236</v>
      </c>
      <c r="D38" s="25" t="s">
        <v>280</v>
      </c>
      <c r="E38" s="20">
        <f>Statewise!S67+Statewise!W67</f>
        <v>0</v>
      </c>
      <c r="F38" s="30" t="s">
        <v>301</v>
      </c>
      <c r="G38" s="20">
        <f>'Renewal Business_Statewise'!B21</f>
        <v>0</v>
      </c>
      <c r="H38" s="17"/>
      <c r="I38" s="21"/>
      <c r="J38" s="17"/>
      <c r="K38" s="21"/>
      <c r="M38" t="b">
        <f t="shared" si="2"/>
        <v>1</v>
      </c>
      <c r="N38">
        <f>IF(M38,0,COUNTIF($M$2:M38,"False"))</f>
        <v>0</v>
      </c>
    </row>
    <row r="39" spans="1:14">
      <c r="A39" s="29" t="s">
        <v>94</v>
      </c>
      <c r="B39" s="29" t="s">
        <v>300</v>
      </c>
      <c r="C39" s="29" t="s">
        <v>236</v>
      </c>
      <c r="D39" s="25" t="s">
        <v>280</v>
      </c>
      <c r="E39" s="20">
        <f>Statewise!S71+Statewise!W71</f>
        <v>0</v>
      </c>
      <c r="F39" s="30" t="s">
        <v>301</v>
      </c>
      <c r="G39" s="20">
        <f>'Renewal Business_Statewise'!B22</f>
        <v>0</v>
      </c>
      <c r="H39" s="17"/>
      <c r="I39" s="21"/>
      <c r="J39" s="17"/>
      <c r="K39" s="21"/>
      <c r="M39" t="b">
        <f t="shared" si="2"/>
        <v>1</v>
      </c>
      <c r="N39">
        <f>IF(M39,0,COUNTIF($M$2:M39,"False"))</f>
        <v>0</v>
      </c>
    </row>
    <row r="40" spans="1:14">
      <c r="A40" s="29" t="s">
        <v>95</v>
      </c>
      <c r="B40" s="29" t="s">
        <v>300</v>
      </c>
      <c r="C40" s="29" t="s">
        <v>236</v>
      </c>
      <c r="D40" s="25" t="s">
        <v>280</v>
      </c>
      <c r="E40" s="20">
        <f>Statewise!S75+Statewise!W75</f>
        <v>0</v>
      </c>
      <c r="F40" s="30" t="s">
        <v>301</v>
      </c>
      <c r="G40" s="20">
        <f>'Renewal Business_Statewise'!B23</f>
        <v>0</v>
      </c>
      <c r="H40" s="17"/>
      <c r="I40" s="21"/>
      <c r="J40" s="17"/>
      <c r="K40" s="21"/>
      <c r="M40" t="b">
        <f t="shared" si="2"/>
        <v>1</v>
      </c>
      <c r="N40">
        <f>IF(M40,0,COUNTIF($M$2:M40,"False"))</f>
        <v>0</v>
      </c>
    </row>
    <row r="41" spans="1:14">
      <c r="A41" s="29" t="s">
        <v>96</v>
      </c>
      <c r="B41" s="29" t="s">
        <v>300</v>
      </c>
      <c r="C41" s="29" t="s">
        <v>236</v>
      </c>
      <c r="D41" s="25" t="s">
        <v>280</v>
      </c>
      <c r="E41" s="20">
        <f>Statewise!S79+Statewise!W79</f>
        <v>0</v>
      </c>
      <c r="F41" s="30" t="s">
        <v>301</v>
      </c>
      <c r="G41" s="20">
        <f>'Renewal Business_Statewise'!B24</f>
        <v>0</v>
      </c>
      <c r="H41" s="17"/>
      <c r="I41" s="21"/>
      <c r="J41" s="17"/>
      <c r="K41" s="21"/>
      <c r="M41" t="b">
        <f t="shared" si="2"/>
        <v>1</v>
      </c>
      <c r="N41">
        <f>IF(M41,0,COUNTIF($M$2:M41,"False"))</f>
        <v>0</v>
      </c>
    </row>
    <row r="42" spans="1:14">
      <c r="A42" s="29" t="s">
        <v>97</v>
      </c>
      <c r="B42" s="29" t="s">
        <v>300</v>
      </c>
      <c r="C42" s="29" t="s">
        <v>236</v>
      </c>
      <c r="D42" s="25" t="s">
        <v>280</v>
      </c>
      <c r="E42" s="20">
        <f>Statewise!S83+Statewise!W83</f>
        <v>0</v>
      </c>
      <c r="F42" s="30" t="s">
        <v>301</v>
      </c>
      <c r="G42" s="20">
        <f>'Renewal Business_Statewise'!B25</f>
        <v>0</v>
      </c>
      <c r="H42" s="17"/>
      <c r="I42" s="21"/>
      <c r="J42" s="17"/>
      <c r="K42" s="21"/>
      <c r="M42" t="b">
        <f t="shared" si="2"/>
        <v>1</v>
      </c>
      <c r="N42">
        <f>IF(M42,0,COUNTIF($M$2:M42,"False"))</f>
        <v>0</v>
      </c>
    </row>
    <row r="43" spans="1:14">
      <c r="A43" s="29" t="s">
        <v>98</v>
      </c>
      <c r="B43" s="29" t="s">
        <v>300</v>
      </c>
      <c r="C43" s="29" t="s">
        <v>236</v>
      </c>
      <c r="D43" s="25" t="s">
        <v>280</v>
      </c>
      <c r="E43" s="20">
        <f>Statewise!S87+Statewise!W87</f>
        <v>0</v>
      </c>
      <c r="F43" s="30" t="s">
        <v>301</v>
      </c>
      <c r="G43" s="20">
        <f>'Renewal Business_Statewise'!B26</f>
        <v>0</v>
      </c>
      <c r="H43" s="17"/>
      <c r="I43" s="21"/>
      <c r="J43" s="17"/>
      <c r="K43" s="21"/>
      <c r="M43" t="b">
        <f t="shared" si="2"/>
        <v>1</v>
      </c>
      <c r="N43">
        <f>IF(M43,0,COUNTIF($M$2:M43,"False"))</f>
        <v>0</v>
      </c>
    </row>
    <row r="44" spans="1:14">
      <c r="A44" s="29" t="s">
        <v>99</v>
      </c>
      <c r="B44" s="29" t="s">
        <v>300</v>
      </c>
      <c r="C44" s="29" t="s">
        <v>236</v>
      </c>
      <c r="D44" s="25" t="s">
        <v>280</v>
      </c>
      <c r="E44" s="20">
        <f>Statewise!S91+Statewise!W91</f>
        <v>0</v>
      </c>
      <c r="F44" s="30" t="s">
        <v>301</v>
      </c>
      <c r="G44" s="20">
        <f>'Renewal Business_Statewise'!B27</f>
        <v>0</v>
      </c>
      <c r="H44" s="17"/>
      <c r="I44" s="21"/>
      <c r="J44" s="17"/>
      <c r="K44" s="21"/>
      <c r="M44" t="b">
        <f t="shared" si="2"/>
        <v>1</v>
      </c>
      <c r="N44">
        <f>IF(M44,0,COUNTIF($M$2:M44,"False"))</f>
        <v>0</v>
      </c>
    </row>
    <row r="45" spans="1:14">
      <c r="A45" s="29" t="s">
        <v>100</v>
      </c>
      <c r="B45" s="29" t="s">
        <v>300</v>
      </c>
      <c r="C45" s="29" t="s">
        <v>236</v>
      </c>
      <c r="D45" s="25" t="s">
        <v>280</v>
      </c>
      <c r="E45" s="20">
        <f>Statewise!S95+Statewise!W95</f>
        <v>0</v>
      </c>
      <c r="F45" s="30" t="s">
        <v>301</v>
      </c>
      <c r="G45" s="20">
        <f>'Renewal Business_Statewise'!B28</f>
        <v>0</v>
      </c>
      <c r="H45" s="17"/>
      <c r="I45" s="21"/>
      <c r="J45" s="17"/>
      <c r="K45" s="21"/>
      <c r="M45" t="b">
        <f t="shared" si="2"/>
        <v>1</v>
      </c>
      <c r="N45">
        <f>IF(M45,0,COUNTIF($M$2:M45,"False"))</f>
        <v>0</v>
      </c>
    </row>
    <row r="46" spans="1:14">
      <c r="A46" s="29" t="s">
        <v>101</v>
      </c>
      <c r="B46" s="29" t="s">
        <v>300</v>
      </c>
      <c r="C46" s="29" t="s">
        <v>236</v>
      </c>
      <c r="D46" s="25" t="s">
        <v>280</v>
      </c>
      <c r="E46" s="20">
        <f>Statewise!S99+Statewise!W99</f>
        <v>0</v>
      </c>
      <c r="F46" s="30" t="s">
        <v>301</v>
      </c>
      <c r="G46" s="20">
        <f>'Renewal Business_Statewise'!B29</f>
        <v>0</v>
      </c>
      <c r="H46" s="17"/>
      <c r="I46" s="21"/>
      <c r="J46" s="17"/>
      <c r="K46" s="21"/>
      <c r="M46" t="b">
        <f t="shared" si="2"/>
        <v>1</v>
      </c>
      <c r="N46">
        <f>IF(M46,0,COUNTIF($M$2:M46,"False"))</f>
        <v>0</v>
      </c>
    </row>
    <row r="47" spans="1:14">
      <c r="A47" s="29" t="s">
        <v>102</v>
      </c>
      <c r="B47" s="29" t="s">
        <v>300</v>
      </c>
      <c r="C47" s="29" t="s">
        <v>236</v>
      </c>
      <c r="D47" s="25" t="s">
        <v>280</v>
      </c>
      <c r="E47" s="20">
        <f>Statewise!S103+Statewise!W103</f>
        <v>0</v>
      </c>
      <c r="F47" s="30" t="s">
        <v>301</v>
      </c>
      <c r="G47" s="20">
        <f>'Renewal Business_Statewise'!B30</f>
        <v>0</v>
      </c>
      <c r="H47" s="17"/>
      <c r="I47" s="21"/>
      <c r="J47" s="17"/>
      <c r="K47" s="21"/>
      <c r="M47" t="b">
        <f t="shared" si="2"/>
        <v>1</v>
      </c>
      <c r="N47">
        <f>IF(M47,0,COUNTIF($M$2:M47,"False"))</f>
        <v>0</v>
      </c>
    </row>
    <row r="48" spans="1:14">
      <c r="A48" s="29" t="s">
        <v>103</v>
      </c>
      <c r="B48" s="29" t="s">
        <v>300</v>
      </c>
      <c r="C48" s="29" t="s">
        <v>236</v>
      </c>
      <c r="D48" s="25" t="s">
        <v>280</v>
      </c>
      <c r="E48" s="20">
        <f>Statewise!S107+Statewise!W107</f>
        <v>0</v>
      </c>
      <c r="F48" s="30" t="s">
        <v>301</v>
      </c>
      <c r="G48" s="20">
        <f>'Renewal Business_Statewise'!B31</f>
        <v>0</v>
      </c>
      <c r="H48" s="17"/>
      <c r="I48" s="21"/>
      <c r="J48" s="17"/>
      <c r="K48" s="21"/>
      <c r="M48" t="b">
        <f t="shared" si="2"/>
        <v>1</v>
      </c>
      <c r="N48">
        <f>IF(M48,0,COUNTIF($M$2:M48,"False"))</f>
        <v>0</v>
      </c>
    </row>
    <row r="49" spans="1:14">
      <c r="A49" s="29" t="s">
        <v>104</v>
      </c>
      <c r="B49" s="29" t="s">
        <v>300</v>
      </c>
      <c r="C49" s="29" t="s">
        <v>236</v>
      </c>
      <c r="D49" s="25" t="s">
        <v>280</v>
      </c>
      <c r="E49" s="20">
        <f>Statewise!S111+Statewise!W111</f>
        <v>0</v>
      </c>
      <c r="F49" s="30" t="s">
        <v>301</v>
      </c>
      <c r="G49" s="20">
        <f>'Renewal Business_Statewise'!B32</f>
        <v>0</v>
      </c>
      <c r="H49" s="17"/>
      <c r="I49" s="21"/>
      <c r="J49" s="17"/>
      <c r="K49" s="21"/>
      <c r="M49" t="b">
        <f t="shared" si="2"/>
        <v>1</v>
      </c>
      <c r="N49">
        <f>IF(M49,0,COUNTIF($M$2:M49,"False"))</f>
        <v>0</v>
      </c>
    </row>
    <row r="50" spans="1:14">
      <c r="A50" s="29" t="s">
        <v>105</v>
      </c>
      <c r="B50" s="29" t="s">
        <v>300</v>
      </c>
      <c r="C50" s="29" t="s">
        <v>236</v>
      </c>
      <c r="D50" s="25" t="s">
        <v>280</v>
      </c>
      <c r="E50" s="20">
        <f>Statewise!S115+Statewise!W115</f>
        <v>0</v>
      </c>
      <c r="F50" s="30" t="s">
        <v>301</v>
      </c>
      <c r="G50" s="20">
        <f>'Renewal Business_Statewise'!B34</f>
        <v>0</v>
      </c>
      <c r="H50" s="17"/>
      <c r="I50" s="21"/>
      <c r="J50" s="17"/>
      <c r="K50" s="21"/>
      <c r="M50" t="b">
        <f t="shared" si="2"/>
        <v>1</v>
      </c>
      <c r="N50">
        <f>IF(M50,0,COUNTIF($M$2:M50,"False"))</f>
        <v>0</v>
      </c>
    </row>
    <row r="51" spans="1:14">
      <c r="A51" s="29" t="s">
        <v>106</v>
      </c>
      <c r="B51" s="29" t="s">
        <v>300</v>
      </c>
      <c r="C51" s="29" t="s">
        <v>236</v>
      </c>
      <c r="D51" s="25" t="s">
        <v>280</v>
      </c>
      <c r="E51" s="20">
        <f>Statewise!S119+Statewise!W119</f>
        <v>0</v>
      </c>
      <c r="F51" s="30" t="s">
        <v>301</v>
      </c>
      <c r="G51" s="20">
        <f>'Renewal Business_Statewise'!B33</f>
        <v>0</v>
      </c>
      <c r="H51" s="25"/>
      <c r="I51" s="21"/>
      <c r="J51" s="17"/>
      <c r="K51" s="21"/>
      <c r="M51" t="b">
        <f t="shared" si="2"/>
        <v>1</v>
      </c>
      <c r="N51">
        <f>IF(M51,0,COUNTIF($M$2:M51,"False"))</f>
        <v>0</v>
      </c>
    </row>
    <row r="52" spans="1:14">
      <c r="A52" s="29" t="s">
        <v>107</v>
      </c>
      <c r="B52" s="29" t="s">
        <v>300</v>
      </c>
      <c r="C52" s="29" t="s">
        <v>236</v>
      </c>
      <c r="D52" s="25" t="s">
        <v>280</v>
      </c>
      <c r="E52" s="20">
        <f>Statewise!S123+Statewise!W123</f>
        <v>0</v>
      </c>
      <c r="F52" s="30" t="s">
        <v>301</v>
      </c>
      <c r="G52" s="20">
        <f>'Renewal Business_Statewise'!B35</f>
        <v>0</v>
      </c>
      <c r="H52" s="17"/>
      <c r="I52" s="21"/>
      <c r="J52" s="17"/>
      <c r="K52" s="21"/>
      <c r="M52" t="b">
        <f t="shared" si="2"/>
        <v>1</v>
      </c>
      <c r="N52">
        <f>IF(M52,0,COUNTIF($M$2:M52,"False"))</f>
        <v>0</v>
      </c>
    </row>
    <row r="53" spans="1:14">
      <c r="A53" s="29" t="s">
        <v>108</v>
      </c>
      <c r="B53" s="29" t="s">
        <v>300</v>
      </c>
      <c r="C53" s="29" t="s">
        <v>236</v>
      </c>
      <c r="D53" s="25" t="s">
        <v>280</v>
      </c>
      <c r="E53" s="20">
        <f>Statewise!S127+Statewise!W127</f>
        <v>0</v>
      </c>
      <c r="F53" s="30" t="s">
        <v>301</v>
      </c>
      <c r="G53" s="20">
        <f>'Renewal Business_Statewise'!B36</f>
        <v>0</v>
      </c>
      <c r="H53" s="17"/>
      <c r="I53" s="21"/>
      <c r="J53" s="17"/>
      <c r="K53" s="21"/>
      <c r="M53" t="b">
        <f t="shared" si="2"/>
        <v>1</v>
      </c>
      <c r="N53">
        <f>IF(M53,0,COUNTIF($M$2:M53,"False"))</f>
        <v>0</v>
      </c>
    </row>
    <row r="54" spans="1:14">
      <c r="A54" s="29" t="s">
        <v>109</v>
      </c>
      <c r="B54" s="29" t="s">
        <v>300</v>
      </c>
      <c r="C54" s="29" t="s">
        <v>236</v>
      </c>
      <c r="D54" s="25" t="s">
        <v>280</v>
      </c>
      <c r="E54" s="20">
        <f>Statewise!S131+Statewise!W131</f>
        <v>0</v>
      </c>
      <c r="F54" s="30" t="s">
        <v>301</v>
      </c>
      <c r="G54" s="20">
        <f>'Renewal Business_Statewise'!B37</f>
        <v>0</v>
      </c>
      <c r="H54" s="17"/>
      <c r="I54" s="21"/>
      <c r="J54" s="17"/>
      <c r="K54" s="21"/>
      <c r="M54" t="b">
        <f t="shared" si="2"/>
        <v>1</v>
      </c>
      <c r="N54">
        <f>IF(M54,0,COUNTIF($M$2:M54,"False"))</f>
        <v>0</v>
      </c>
    </row>
    <row r="55" spans="1:14">
      <c r="A55" s="29" t="s">
        <v>110</v>
      </c>
      <c r="B55" s="29" t="s">
        <v>300</v>
      </c>
      <c r="C55" s="29" t="s">
        <v>236</v>
      </c>
      <c r="D55" s="25" t="s">
        <v>280</v>
      </c>
      <c r="E55" s="20">
        <f>Statewise!S135+Statewise!W135</f>
        <v>0</v>
      </c>
      <c r="F55" s="30" t="s">
        <v>301</v>
      </c>
      <c r="G55" s="20">
        <f>'Renewal Business_Statewise'!B38</f>
        <v>0</v>
      </c>
      <c r="H55" s="17"/>
      <c r="I55" s="21"/>
      <c r="J55" s="17"/>
      <c r="K55" s="21"/>
      <c r="M55" t="b">
        <f t="shared" si="2"/>
        <v>1</v>
      </c>
      <c r="N55">
        <f>IF(M55,0,COUNTIF($M$2:M55,"False"))</f>
        <v>0</v>
      </c>
    </row>
    <row r="56" spans="1:14">
      <c r="A56" s="29" t="s">
        <v>111</v>
      </c>
      <c r="B56" s="29" t="s">
        <v>300</v>
      </c>
      <c r="C56" s="29" t="s">
        <v>236</v>
      </c>
      <c r="D56" s="25" t="s">
        <v>280</v>
      </c>
      <c r="E56" s="20">
        <f>Statewise!S139+Statewise!W139</f>
        <v>0</v>
      </c>
      <c r="F56" s="30" t="s">
        <v>301</v>
      </c>
      <c r="G56" s="20">
        <f>'Renewal Business_Statewise'!B39</f>
        <v>0</v>
      </c>
      <c r="H56" s="17"/>
      <c r="I56" s="21"/>
      <c r="J56" s="17"/>
      <c r="K56" s="21"/>
      <c r="M56" t="b">
        <f t="shared" si="2"/>
        <v>1</v>
      </c>
      <c r="N56">
        <f>IF(M56,0,COUNTIF($M$2:M56,"False"))</f>
        <v>0</v>
      </c>
    </row>
    <row r="57" spans="1:14">
      <c r="A57" s="29" t="s">
        <v>112</v>
      </c>
      <c r="B57" s="29" t="s">
        <v>300</v>
      </c>
      <c r="C57" s="29" t="s">
        <v>236</v>
      </c>
      <c r="D57" s="25" t="s">
        <v>280</v>
      </c>
      <c r="E57" s="20">
        <f>Statewise!S143+Statewise!W143</f>
        <v>0</v>
      </c>
      <c r="F57" s="30" t="s">
        <v>301</v>
      </c>
      <c r="G57" s="20">
        <f>'Renewal Business_Statewise'!B40</f>
        <v>0</v>
      </c>
      <c r="H57" s="17"/>
      <c r="I57" s="21"/>
      <c r="J57" s="17"/>
      <c r="K57" s="21"/>
      <c r="M57" t="b">
        <f t="shared" si="2"/>
        <v>1</v>
      </c>
      <c r="N57">
        <f>IF(M57,0,COUNTIF($M$2:M57,"False"))</f>
        <v>0</v>
      </c>
    </row>
    <row r="58" spans="1:14">
      <c r="A58" s="29" t="s">
        <v>113</v>
      </c>
      <c r="B58" s="29" t="s">
        <v>300</v>
      </c>
      <c r="C58" s="29" t="s">
        <v>236</v>
      </c>
      <c r="D58" s="25" t="s">
        <v>280</v>
      </c>
      <c r="E58" s="20">
        <f>Statewise!S147+Statewise!W147</f>
        <v>0</v>
      </c>
      <c r="F58" s="30" t="s">
        <v>301</v>
      </c>
      <c r="G58" s="20">
        <f>'Renewal Business_Statewise'!B41</f>
        <v>0</v>
      </c>
      <c r="H58" s="17"/>
      <c r="I58" s="21"/>
      <c r="J58" s="17"/>
      <c r="K58" s="21"/>
      <c r="M58" t="b">
        <f t="shared" si="2"/>
        <v>1</v>
      </c>
      <c r="N58">
        <f>IF(M58,0,COUNTIF($M$2:M58,"False"))</f>
        <v>0</v>
      </c>
    </row>
    <row r="59" spans="1:14">
      <c r="A59" s="29" t="s">
        <v>114</v>
      </c>
      <c r="B59" s="29" t="s">
        <v>300</v>
      </c>
      <c r="C59" s="29" t="s">
        <v>236</v>
      </c>
      <c r="D59" s="25" t="s">
        <v>280</v>
      </c>
      <c r="E59" s="20">
        <f>Statewise!S151+Statewise!W151</f>
        <v>0</v>
      </c>
      <c r="F59" s="30" t="s">
        <v>301</v>
      </c>
      <c r="G59" s="20">
        <f>'Renewal Business_Statewise'!B42</f>
        <v>0</v>
      </c>
      <c r="H59" s="17"/>
      <c r="I59" s="21"/>
      <c r="J59" s="17"/>
      <c r="K59" s="21"/>
      <c r="M59" t="b">
        <f t="shared" si="2"/>
        <v>1</v>
      </c>
      <c r="N59">
        <f>IF(M59,0,COUNTIF($M$2:M59,"False"))</f>
        <v>0</v>
      </c>
    </row>
    <row r="60" spans="1:14">
      <c r="A60" s="29" t="s">
        <v>115</v>
      </c>
      <c r="B60" s="29" t="s">
        <v>300</v>
      </c>
      <c r="C60" s="29" t="s">
        <v>236</v>
      </c>
      <c r="D60" s="25" t="s">
        <v>280</v>
      </c>
      <c r="E60" s="20">
        <f>Statewise!S155+Statewise!W155</f>
        <v>0</v>
      </c>
      <c r="F60" s="30" t="s">
        <v>301</v>
      </c>
      <c r="G60" s="20">
        <f>'Renewal Business_Statewise'!B43</f>
        <v>0</v>
      </c>
      <c r="H60" s="17"/>
      <c r="I60" s="21"/>
      <c r="J60" s="17"/>
      <c r="K60" s="21"/>
      <c r="M60" t="b">
        <f t="shared" si="2"/>
        <v>1</v>
      </c>
      <c r="N60">
        <f>IF(M60,0,COUNTIF($M$2:M60,"False"))</f>
        <v>0</v>
      </c>
    </row>
    <row r="61" spans="1:14">
      <c r="A61" s="29" t="s">
        <v>75</v>
      </c>
      <c r="B61" s="29" t="s">
        <v>300</v>
      </c>
      <c r="C61" s="29" t="s">
        <v>241</v>
      </c>
      <c r="D61" s="25" t="s">
        <v>280</v>
      </c>
      <c r="E61" s="20">
        <f>Statewise!T11+Statewise!X11</f>
        <v>0</v>
      </c>
      <c r="F61" s="30" t="s">
        <v>301</v>
      </c>
      <c r="G61" s="20">
        <f>'Renewal Business_Statewise'!C7</f>
        <v>0</v>
      </c>
      <c r="H61" s="17"/>
      <c r="I61" s="21"/>
      <c r="J61" s="17"/>
      <c r="K61" s="21"/>
      <c r="M61" t="b">
        <f t="shared" si="2"/>
        <v>1</v>
      </c>
      <c r="N61">
        <f>IF(M61,0,COUNTIF($M$2:M61,"False"))</f>
        <v>0</v>
      </c>
    </row>
    <row r="62" spans="1:14">
      <c r="A62" s="29" t="s">
        <v>80</v>
      </c>
      <c r="B62" s="29" t="s">
        <v>300</v>
      </c>
      <c r="C62" s="29" t="s">
        <v>241</v>
      </c>
      <c r="D62" s="25" t="s">
        <v>280</v>
      </c>
      <c r="E62" s="20">
        <f>Statewise!T15+Statewise!X15</f>
        <v>0</v>
      </c>
      <c r="F62" s="30" t="s">
        <v>301</v>
      </c>
      <c r="G62" s="20">
        <f>'Renewal Business_Statewise'!C8</f>
        <v>0</v>
      </c>
      <c r="H62" s="17"/>
      <c r="I62" s="21"/>
      <c r="J62" s="17"/>
      <c r="K62" s="21"/>
      <c r="M62" t="b">
        <f t="shared" si="2"/>
        <v>1</v>
      </c>
      <c r="N62">
        <f>IF(M62,0,COUNTIF($M$2:M62,"False"))</f>
        <v>0</v>
      </c>
    </row>
    <row r="63" spans="1:14">
      <c r="A63" s="29" t="s">
        <v>81</v>
      </c>
      <c r="B63" s="29" t="s">
        <v>300</v>
      </c>
      <c r="C63" s="29" t="s">
        <v>241</v>
      </c>
      <c r="D63" s="25" t="s">
        <v>280</v>
      </c>
      <c r="E63" s="20">
        <f>Statewise!T19+Statewise!X19</f>
        <v>0</v>
      </c>
      <c r="F63" s="30" t="s">
        <v>301</v>
      </c>
      <c r="G63" s="20">
        <f>'Renewal Business_Statewise'!C9</f>
        <v>0</v>
      </c>
      <c r="H63" s="17"/>
      <c r="I63" s="21"/>
      <c r="J63" s="17"/>
      <c r="K63" s="21"/>
      <c r="M63" t="b">
        <f t="shared" si="2"/>
        <v>1</v>
      </c>
      <c r="N63">
        <f>IF(M63,0,COUNTIF($M$2:M63,"False"))</f>
        <v>0</v>
      </c>
    </row>
    <row r="64" spans="1:14">
      <c r="A64" s="29" t="s">
        <v>82</v>
      </c>
      <c r="B64" s="29" t="s">
        <v>300</v>
      </c>
      <c r="C64" s="29" t="s">
        <v>241</v>
      </c>
      <c r="D64" s="25" t="s">
        <v>280</v>
      </c>
      <c r="E64" s="20">
        <f>Statewise!T23+Statewise!X23</f>
        <v>0</v>
      </c>
      <c r="F64" s="30" t="s">
        <v>301</v>
      </c>
      <c r="G64" s="20">
        <f>'Renewal Business_Statewise'!C10</f>
        <v>0</v>
      </c>
      <c r="H64" s="25"/>
      <c r="I64" s="21"/>
      <c r="J64" s="17"/>
      <c r="K64" s="21"/>
      <c r="M64" t="b">
        <f t="shared" si="2"/>
        <v>1</v>
      </c>
      <c r="N64">
        <f>IF(M64,0,COUNTIF($M$2:M64,"False"))</f>
        <v>0</v>
      </c>
    </row>
    <row r="65" spans="1:14">
      <c r="A65" s="29" t="s">
        <v>83</v>
      </c>
      <c r="B65" s="29" t="s">
        <v>300</v>
      </c>
      <c r="C65" s="29" t="s">
        <v>241</v>
      </c>
      <c r="D65" s="25" t="s">
        <v>280</v>
      </c>
      <c r="E65" s="20">
        <f>Statewise!T27+Statewise!X27</f>
        <v>0</v>
      </c>
      <c r="F65" s="30" t="s">
        <v>301</v>
      </c>
      <c r="G65" s="20">
        <f>'Renewal Business_Statewise'!C11</f>
        <v>0</v>
      </c>
      <c r="H65" s="25"/>
      <c r="I65" s="21"/>
      <c r="J65" s="17"/>
      <c r="K65" s="21"/>
      <c r="M65" t="b">
        <f t="shared" si="2"/>
        <v>1</v>
      </c>
      <c r="N65">
        <f>IF(M65,0,COUNTIF($M$2:M65,"False"))</f>
        <v>0</v>
      </c>
    </row>
    <row r="66" spans="1:14">
      <c r="A66" s="29" t="s">
        <v>84</v>
      </c>
      <c r="B66" s="29" t="s">
        <v>300</v>
      </c>
      <c r="C66" s="29" t="s">
        <v>241</v>
      </c>
      <c r="D66" s="25" t="s">
        <v>280</v>
      </c>
      <c r="E66" s="20">
        <f>Statewise!T31+Statewise!X31</f>
        <v>0</v>
      </c>
      <c r="F66" s="30" t="s">
        <v>301</v>
      </c>
      <c r="G66" s="20">
        <f>'Renewal Business_Statewise'!C12</f>
        <v>0</v>
      </c>
      <c r="H66" s="25"/>
      <c r="I66" s="21"/>
      <c r="J66" s="17"/>
      <c r="K66" s="21"/>
      <c r="M66" t="b">
        <f t="shared" si="2"/>
        <v>1</v>
      </c>
      <c r="N66">
        <f>IF(M66,0,COUNTIF($M$2:M66,"False"))</f>
        <v>0</v>
      </c>
    </row>
    <row r="67" spans="1:14">
      <c r="A67" s="29" t="s">
        <v>85</v>
      </c>
      <c r="B67" s="29" t="s">
        <v>300</v>
      </c>
      <c r="C67" s="29" t="s">
        <v>241</v>
      </c>
      <c r="D67" s="25" t="s">
        <v>280</v>
      </c>
      <c r="E67" s="20">
        <f>Statewise!T35+Statewise!X35</f>
        <v>0</v>
      </c>
      <c r="F67" s="30" t="s">
        <v>301</v>
      </c>
      <c r="G67" s="20">
        <f>'Renewal Business_Statewise'!C13</f>
        <v>0</v>
      </c>
      <c r="H67" s="25"/>
      <c r="I67" s="21"/>
      <c r="J67" s="17"/>
      <c r="K67" s="21"/>
      <c r="M67" t="b">
        <f t="shared" si="2"/>
        <v>1</v>
      </c>
      <c r="N67">
        <f>IF(M67,0,COUNTIF($M$2:M67,"False"))</f>
        <v>0</v>
      </c>
    </row>
    <row r="68" spans="1:14">
      <c r="A68" s="29" t="s">
        <v>86</v>
      </c>
      <c r="B68" s="29" t="s">
        <v>300</v>
      </c>
      <c r="C68" s="29" t="s">
        <v>241</v>
      </c>
      <c r="D68" s="25" t="s">
        <v>280</v>
      </c>
      <c r="E68" s="20">
        <f>Statewise!T39+Statewise!X39</f>
        <v>0</v>
      </c>
      <c r="F68" s="30" t="s">
        <v>301</v>
      </c>
      <c r="G68" s="20">
        <f>'Renewal Business_Statewise'!C14</f>
        <v>0</v>
      </c>
      <c r="H68" s="25"/>
      <c r="I68" s="21"/>
      <c r="J68" s="17"/>
      <c r="K68" s="21"/>
      <c r="M68" t="b">
        <f t="shared" si="2"/>
        <v>1</v>
      </c>
      <c r="N68">
        <f>IF(M68,0,COUNTIF($M$2:M68,"False"))</f>
        <v>0</v>
      </c>
    </row>
    <row r="69" spans="1:14">
      <c r="A69" s="29" t="s">
        <v>87</v>
      </c>
      <c r="B69" s="29" t="s">
        <v>300</v>
      </c>
      <c r="C69" s="29" t="s">
        <v>241</v>
      </c>
      <c r="D69" s="25" t="s">
        <v>280</v>
      </c>
      <c r="E69" s="20">
        <f>Statewise!T43+Statewise!X43</f>
        <v>0</v>
      </c>
      <c r="F69" s="30" t="s">
        <v>301</v>
      </c>
      <c r="G69" s="20">
        <f>'Renewal Business_Statewise'!C15</f>
        <v>0</v>
      </c>
      <c r="H69" s="25"/>
      <c r="I69" s="21"/>
      <c r="J69" s="17"/>
      <c r="K69" s="21"/>
      <c r="M69" t="b">
        <f t="shared" si="2"/>
        <v>1</v>
      </c>
      <c r="N69">
        <f>IF(M69,0,COUNTIF($M$2:M69,"False"))</f>
        <v>0</v>
      </c>
    </row>
    <row r="70" spans="1:14">
      <c r="A70" s="29" t="s">
        <v>88</v>
      </c>
      <c r="B70" s="29" t="s">
        <v>300</v>
      </c>
      <c r="C70" s="29" t="s">
        <v>241</v>
      </c>
      <c r="D70" s="25" t="s">
        <v>280</v>
      </c>
      <c r="E70" s="20">
        <f>Statewise!T47+Statewise!X47</f>
        <v>0</v>
      </c>
      <c r="F70" s="30" t="s">
        <v>301</v>
      </c>
      <c r="G70" s="20">
        <f>'Renewal Business_Statewise'!C16</f>
        <v>0</v>
      </c>
      <c r="H70" s="25"/>
      <c r="I70" s="21"/>
      <c r="J70" s="17"/>
      <c r="K70" s="21"/>
      <c r="M70" t="b">
        <f t="shared" si="2"/>
        <v>1</v>
      </c>
      <c r="N70">
        <f>IF(M70,0,COUNTIF($M$2:M70,"False"))</f>
        <v>0</v>
      </c>
    </row>
    <row r="71" spans="1:14">
      <c r="A71" s="29" t="s">
        <v>89</v>
      </c>
      <c r="B71" s="29" t="s">
        <v>300</v>
      </c>
      <c r="C71" s="29" t="s">
        <v>241</v>
      </c>
      <c r="D71" s="25" t="s">
        <v>280</v>
      </c>
      <c r="E71" s="20">
        <f>Statewise!T51+Statewise!X51</f>
        <v>0</v>
      </c>
      <c r="F71" s="30" t="s">
        <v>301</v>
      </c>
      <c r="G71" s="20">
        <f>'Renewal Business_Statewise'!C17</f>
        <v>0</v>
      </c>
      <c r="H71" s="25"/>
      <c r="I71" s="21"/>
      <c r="J71" s="17"/>
      <c r="K71" s="21"/>
      <c r="M71" t="b">
        <f t="shared" si="2"/>
        <v>1</v>
      </c>
      <c r="N71">
        <f>IF(M71,0,COUNTIF($M$2:M71,"False"))</f>
        <v>0</v>
      </c>
    </row>
    <row r="72" spans="1:14">
      <c r="A72" s="29" t="s">
        <v>90</v>
      </c>
      <c r="B72" s="29" t="s">
        <v>300</v>
      </c>
      <c r="C72" s="29" t="s">
        <v>241</v>
      </c>
      <c r="D72" s="25" t="s">
        <v>280</v>
      </c>
      <c r="E72" s="20">
        <f>Statewise!T55+Statewise!X55</f>
        <v>0</v>
      </c>
      <c r="F72" s="30" t="s">
        <v>301</v>
      </c>
      <c r="G72" s="20">
        <f>'Renewal Business_Statewise'!C18</f>
        <v>0</v>
      </c>
      <c r="H72" s="25"/>
      <c r="I72" s="21"/>
      <c r="J72" s="17"/>
      <c r="K72" s="21"/>
      <c r="M72" t="b">
        <f t="shared" si="2"/>
        <v>1</v>
      </c>
      <c r="N72">
        <f>IF(M72,0,COUNTIF($M$2:M72,"False"))</f>
        <v>0</v>
      </c>
    </row>
    <row r="73" spans="1:14">
      <c r="A73" s="29" t="s">
        <v>91</v>
      </c>
      <c r="B73" s="29" t="s">
        <v>300</v>
      </c>
      <c r="C73" s="29" t="s">
        <v>241</v>
      </c>
      <c r="D73" s="25" t="s">
        <v>280</v>
      </c>
      <c r="E73" s="20">
        <f>Statewise!T59+Statewise!X59</f>
        <v>0</v>
      </c>
      <c r="F73" s="30" t="s">
        <v>301</v>
      </c>
      <c r="G73" s="20">
        <f>'Renewal Business_Statewise'!C19</f>
        <v>0</v>
      </c>
      <c r="H73" s="25"/>
      <c r="I73" s="21"/>
      <c r="J73" s="17"/>
      <c r="K73" s="21"/>
      <c r="M73" t="b">
        <f t="shared" si="2"/>
        <v>1</v>
      </c>
      <c r="N73">
        <f>IF(M73,0,COUNTIF($M$2:M73,"False"))</f>
        <v>0</v>
      </c>
    </row>
    <row r="74" spans="1:14">
      <c r="A74" s="29" t="s">
        <v>92</v>
      </c>
      <c r="B74" s="29" t="s">
        <v>300</v>
      </c>
      <c r="C74" s="29" t="s">
        <v>241</v>
      </c>
      <c r="D74" s="25" t="s">
        <v>280</v>
      </c>
      <c r="E74" s="20">
        <f>Statewise!T63+Statewise!X63</f>
        <v>0</v>
      </c>
      <c r="F74" s="30" t="s">
        <v>301</v>
      </c>
      <c r="G74" s="20">
        <f>'Renewal Business_Statewise'!C20</f>
        <v>0</v>
      </c>
      <c r="H74" s="25"/>
      <c r="I74" s="21"/>
      <c r="J74" s="17"/>
      <c r="K74" s="21"/>
      <c r="M74" t="b">
        <f t="shared" si="2"/>
        <v>1</v>
      </c>
      <c r="N74">
        <f>IF(M74,0,COUNTIF($M$2:M74,"False"))</f>
        <v>0</v>
      </c>
    </row>
    <row r="75" spans="1:14">
      <c r="A75" s="29" t="s">
        <v>93</v>
      </c>
      <c r="B75" s="29" t="s">
        <v>300</v>
      </c>
      <c r="C75" s="29" t="s">
        <v>241</v>
      </c>
      <c r="D75" s="25" t="s">
        <v>280</v>
      </c>
      <c r="E75" s="20">
        <f>Statewise!T67+Statewise!X67</f>
        <v>0</v>
      </c>
      <c r="F75" s="30" t="s">
        <v>301</v>
      </c>
      <c r="G75" s="20">
        <f>'Renewal Business_Statewise'!C21</f>
        <v>0</v>
      </c>
      <c r="H75" s="25"/>
      <c r="I75" s="21"/>
      <c r="J75" s="17"/>
      <c r="K75" s="21"/>
      <c r="M75" t="b">
        <f t="shared" si="2"/>
        <v>1</v>
      </c>
      <c r="N75">
        <f>IF(M75,0,COUNTIF($M$2:M75,"False"))</f>
        <v>0</v>
      </c>
    </row>
    <row r="76" spans="1:14">
      <c r="A76" s="29" t="s">
        <v>94</v>
      </c>
      <c r="B76" s="29" t="s">
        <v>300</v>
      </c>
      <c r="C76" s="29" t="s">
        <v>241</v>
      </c>
      <c r="D76" s="25" t="s">
        <v>280</v>
      </c>
      <c r="E76" s="20">
        <f>Statewise!T71+Statewise!X71</f>
        <v>0</v>
      </c>
      <c r="F76" s="30" t="s">
        <v>301</v>
      </c>
      <c r="G76" s="20">
        <f>'Renewal Business_Statewise'!C22</f>
        <v>0</v>
      </c>
      <c r="H76" s="25"/>
      <c r="I76" s="21"/>
      <c r="J76" s="17"/>
      <c r="K76" s="21"/>
      <c r="M76" t="b">
        <f t="shared" si="2"/>
        <v>1</v>
      </c>
      <c r="N76">
        <f>IF(M76,0,COUNTIF($M$2:M76,"False"))</f>
        <v>0</v>
      </c>
    </row>
    <row r="77" spans="1:14">
      <c r="A77" s="29" t="s">
        <v>95</v>
      </c>
      <c r="B77" s="29" t="s">
        <v>300</v>
      </c>
      <c r="C77" s="29" t="s">
        <v>241</v>
      </c>
      <c r="D77" s="25" t="s">
        <v>280</v>
      </c>
      <c r="E77" s="20">
        <f>Statewise!T75+Statewise!X75</f>
        <v>0</v>
      </c>
      <c r="F77" s="30" t="s">
        <v>301</v>
      </c>
      <c r="G77" s="20">
        <f>'Renewal Business_Statewise'!C23</f>
        <v>0</v>
      </c>
      <c r="H77" s="25"/>
      <c r="I77" s="21"/>
      <c r="J77" s="17"/>
      <c r="K77" s="21"/>
      <c r="M77" t="b">
        <f t="shared" si="2"/>
        <v>1</v>
      </c>
      <c r="N77">
        <f>IF(M77,0,COUNTIF($M$2:M77,"False"))</f>
        <v>0</v>
      </c>
    </row>
    <row r="78" spans="1:14">
      <c r="A78" s="29" t="s">
        <v>96</v>
      </c>
      <c r="B78" s="29" t="s">
        <v>300</v>
      </c>
      <c r="C78" s="29" t="s">
        <v>241</v>
      </c>
      <c r="D78" s="25" t="s">
        <v>280</v>
      </c>
      <c r="E78" s="20">
        <f>Statewise!T79+Statewise!X79</f>
        <v>0</v>
      </c>
      <c r="F78" s="30" t="s">
        <v>301</v>
      </c>
      <c r="G78" s="20">
        <f>'Renewal Business_Statewise'!C24</f>
        <v>0</v>
      </c>
      <c r="H78" s="25"/>
      <c r="I78" s="21"/>
      <c r="J78" s="17"/>
      <c r="K78" s="21"/>
      <c r="M78" t="b">
        <f t="shared" si="2"/>
        <v>1</v>
      </c>
      <c r="N78">
        <f>IF(M78,0,COUNTIF($M$2:M78,"False"))</f>
        <v>0</v>
      </c>
    </row>
    <row r="79" spans="1:14">
      <c r="A79" s="29" t="s">
        <v>97</v>
      </c>
      <c r="B79" s="29" t="s">
        <v>300</v>
      </c>
      <c r="C79" s="29" t="s">
        <v>241</v>
      </c>
      <c r="D79" s="25" t="s">
        <v>280</v>
      </c>
      <c r="E79" s="20">
        <f>Statewise!T83+Statewise!X83</f>
        <v>0</v>
      </c>
      <c r="F79" s="30" t="s">
        <v>301</v>
      </c>
      <c r="G79" s="20">
        <f>'Renewal Business_Statewise'!C25</f>
        <v>0</v>
      </c>
      <c r="H79" s="25"/>
      <c r="I79" s="21"/>
      <c r="J79" s="17"/>
      <c r="K79" s="21"/>
      <c r="M79" t="b">
        <f t="shared" si="2"/>
        <v>1</v>
      </c>
      <c r="N79">
        <f>IF(M79,0,COUNTIF($M$2:M79,"False"))</f>
        <v>0</v>
      </c>
    </row>
    <row r="80" spans="1:14">
      <c r="A80" s="29" t="s">
        <v>98</v>
      </c>
      <c r="B80" s="29" t="s">
        <v>300</v>
      </c>
      <c r="C80" s="29" t="s">
        <v>241</v>
      </c>
      <c r="D80" s="25" t="s">
        <v>280</v>
      </c>
      <c r="E80" s="20">
        <f>Statewise!T87+Statewise!X87</f>
        <v>0</v>
      </c>
      <c r="F80" s="30" t="s">
        <v>301</v>
      </c>
      <c r="G80" s="20">
        <f>'Renewal Business_Statewise'!C26</f>
        <v>0</v>
      </c>
      <c r="H80" s="25"/>
      <c r="I80" s="21"/>
      <c r="J80" s="17"/>
      <c r="K80" s="21"/>
      <c r="M80" t="b">
        <f t="shared" si="2"/>
        <v>1</v>
      </c>
      <c r="N80">
        <f>IF(M80,0,COUNTIF($M$2:M80,"False"))</f>
        <v>0</v>
      </c>
    </row>
    <row r="81" spans="1:14">
      <c r="A81" s="29" t="s">
        <v>99</v>
      </c>
      <c r="B81" s="29" t="s">
        <v>300</v>
      </c>
      <c r="C81" s="29" t="s">
        <v>241</v>
      </c>
      <c r="D81" s="25" t="s">
        <v>280</v>
      </c>
      <c r="E81" s="20">
        <f>Statewise!T91+Statewise!X91</f>
        <v>0</v>
      </c>
      <c r="F81" s="30" t="s">
        <v>301</v>
      </c>
      <c r="G81" s="20">
        <f>'Renewal Business_Statewise'!C27</f>
        <v>0</v>
      </c>
      <c r="H81" s="25"/>
      <c r="I81" s="21"/>
      <c r="J81" s="17"/>
      <c r="K81" s="21"/>
      <c r="M81" t="b">
        <f t="shared" si="2"/>
        <v>1</v>
      </c>
      <c r="N81">
        <f>IF(M81,0,COUNTIF($M$2:M81,"False"))</f>
        <v>0</v>
      </c>
    </row>
    <row r="82" spans="1:14">
      <c r="A82" s="29" t="s">
        <v>100</v>
      </c>
      <c r="B82" s="29" t="s">
        <v>300</v>
      </c>
      <c r="C82" s="29" t="s">
        <v>241</v>
      </c>
      <c r="D82" s="25" t="s">
        <v>280</v>
      </c>
      <c r="E82" s="20">
        <f>Statewise!T95+Statewise!X95</f>
        <v>0</v>
      </c>
      <c r="F82" s="30" t="s">
        <v>301</v>
      </c>
      <c r="G82" s="20">
        <f>'Renewal Business_Statewise'!C28</f>
        <v>0</v>
      </c>
      <c r="H82" s="25"/>
      <c r="I82" s="21"/>
      <c r="J82" s="17"/>
      <c r="K82" s="21"/>
      <c r="M82" t="b">
        <f t="shared" si="2"/>
        <v>1</v>
      </c>
      <c r="N82">
        <f>IF(M82,0,COUNTIF($M$2:M82,"False"))</f>
        <v>0</v>
      </c>
    </row>
    <row r="83" spans="1:14">
      <c r="A83" s="29" t="s">
        <v>101</v>
      </c>
      <c r="B83" s="29" t="s">
        <v>300</v>
      </c>
      <c r="C83" s="29" t="s">
        <v>241</v>
      </c>
      <c r="D83" s="25" t="s">
        <v>280</v>
      </c>
      <c r="E83" s="20">
        <f>Statewise!T99+Statewise!X99</f>
        <v>0</v>
      </c>
      <c r="F83" s="30" t="s">
        <v>301</v>
      </c>
      <c r="G83" s="20">
        <f>'Renewal Business_Statewise'!C29</f>
        <v>0</v>
      </c>
      <c r="H83" s="25"/>
      <c r="I83" s="21"/>
      <c r="J83" s="17"/>
      <c r="K83" s="21"/>
      <c r="M83" t="b">
        <f t="shared" si="2"/>
        <v>1</v>
      </c>
      <c r="N83">
        <f>IF(M83,0,COUNTIF($M$2:M83,"False"))</f>
        <v>0</v>
      </c>
    </row>
    <row r="84" spans="1:14">
      <c r="A84" s="29" t="s">
        <v>102</v>
      </c>
      <c r="B84" s="29" t="s">
        <v>300</v>
      </c>
      <c r="C84" s="29" t="s">
        <v>241</v>
      </c>
      <c r="D84" s="25" t="s">
        <v>280</v>
      </c>
      <c r="E84" s="20">
        <f>Statewise!T103+Statewise!X103</f>
        <v>0</v>
      </c>
      <c r="F84" s="30" t="s">
        <v>301</v>
      </c>
      <c r="G84" s="20">
        <f>'Renewal Business_Statewise'!C30</f>
        <v>0</v>
      </c>
      <c r="H84" s="25"/>
      <c r="I84" s="21"/>
      <c r="J84" s="17"/>
      <c r="K84" s="21"/>
      <c r="M84" t="b">
        <f t="shared" si="2"/>
        <v>1</v>
      </c>
      <c r="N84">
        <f>IF(M84,0,COUNTIF($M$2:M84,"False"))</f>
        <v>0</v>
      </c>
    </row>
    <row r="85" spans="1:14">
      <c r="A85" s="29" t="s">
        <v>103</v>
      </c>
      <c r="B85" s="29" t="s">
        <v>300</v>
      </c>
      <c r="C85" s="29" t="s">
        <v>241</v>
      </c>
      <c r="D85" s="25" t="s">
        <v>280</v>
      </c>
      <c r="E85" s="20">
        <f>Statewise!T107+Statewise!X107</f>
        <v>0</v>
      </c>
      <c r="F85" s="30" t="s">
        <v>301</v>
      </c>
      <c r="G85" s="20">
        <f>'Renewal Business_Statewise'!C31</f>
        <v>0</v>
      </c>
      <c r="H85" s="25"/>
      <c r="I85" s="21"/>
      <c r="J85" s="17"/>
      <c r="K85" s="21"/>
      <c r="M85" t="b">
        <f t="shared" si="2"/>
        <v>1</v>
      </c>
      <c r="N85">
        <f>IF(M85,0,COUNTIF($M$2:M85,"False"))</f>
        <v>0</v>
      </c>
    </row>
    <row r="86" spans="1:14">
      <c r="A86" s="29" t="s">
        <v>104</v>
      </c>
      <c r="B86" s="29" t="s">
        <v>300</v>
      </c>
      <c r="C86" s="29" t="s">
        <v>241</v>
      </c>
      <c r="D86" s="25" t="s">
        <v>280</v>
      </c>
      <c r="E86" s="20">
        <f>Statewise!T111+Statewise!X111</f>
        <v>0</v>
      </c>
      <c r="F86" s="30" t="s">
        <v>301</v>
      </c>
      <c r="G86" s="20">
        <f>'Renewal Business_Statewise'!C32</f>
        <v>0</v>
      </c>
      <c r="H86" s="25"/>
      <c r="I86" s="21"/>
      <c r="J86" s="17"/>
      <c r="K86" s="21"/>
      <c r="M86" t="b">
        <f t="shared" si="2"/>
        <v>1</v>
      </c>
      <c r="N86">
        <f>IF(M86,0,COUNTIF($M$2:M86,"False"))</f>
        <v>0</v>
      </c>
    </row>
    <row r="87" spans="1:14">
      <c r="A87" s="29" t="s">
        <v>105</v>
      </c>
      <c r="B87" s="29" t="s">
        <v>300</v>
      </c>
      <c r="C87" s="29" t="s">
        <v>241</v>
      </c>
      <c r="D87" s="25" t="s">
        <v>280</v>
      </c>
      <c r="E87" s="20">
        <f>Statewise!T115+Statewise!X115</f>
        <v>0</v>
      </c>
      <c r="F87" s="30" t="s">
        <v>301</v>
      </c>
      <c r="G87" s="20">
        <f>'Renewal Business_Statewise'!C34</f>
        <v>0</v>
      </c>
      <c r="H87" s="25"/>
      <c r="I87" s="21"/>
      <c r="J87" s="17"/>
      <c r="K87" s="21"/>
      <c r="M87" t="b">
        <f t="shared" si="2"/>
        <v>1</v>
      </c>
      <c r="N87">
        <f>IF(M87,0,COUNTIF($M$2:M87,"False"))</f>
        <v>0</v>
      </c>
    </row>
    <row r="88" spans="1:14">
      <c r="A88" s="29" t="s">
        <v>106</v>
      </c>
      <c r="B88" s="29" t="s">
        <v>300</v>
      </c>
      <c r="C88" s="29" t="s">
        <v>241</v>
      </c>
      <c r="D88" s="25" t="s">
        <v>280</v>
      </c>
      <c r="E88" s="20">
        <f>Statewise!T119+Statewise!X119</f>
        <v>0</v>
      </c>
      <c r="F88" s="30" t="s">
        <v>301</v>
      </c>
      <c r="G88" s="20">
        <f>'Renewal Business_Statewise'!C33</f>
        <v>0</v>
      </c>
      <c r="H88" s="25"/>
      <c r="I88" s="21"/>
      <c r="J88" s="17"/>
      <c r="K88" s="21"/>
      <c r="M88" t="b">
        <f t="shared" si="2"/>
        <v>1</v>
      </c>
      <c r="N88">
        <f>IF(M88,0,COUNTIF($M$2:M88,"False"))</f>
        <v>0</v>
      </c>
    </row>
    <row r="89" spans="1:14">
      <c r="A89" s="29" t="s">
        <v>107</v>
      </c>
      <c r="B89" s="29" t="s">
        <v>300</v>
      </c>
      <c r="C89" s="29" t="s">
        <v>241</v>
      </c>
      <c r="D89" s="25" t="s">
        <v>280</v>
      </c>
      <c r="E89" s="20">
        <f>Statewise!T123+Statewise!X123</f>
        <v>0</v>
      </c>
      <c r="F89" s="30" t="s">
        <v>301</v>
      </c>
      <c r="G89" s="20">
        <f>'Renewal Business_Statewise'!C35</f>
        <v>0</v>
      </c>
      <c r="H89" s="25"/>
      <c r="I89" s="21"/>
      <c r="J89" s="17"/>
      <c r="K89" s="21"/>
      <c r="M89" t="b">
        <f t="shared" ref="M89:M152" si="3">AND(ROUND(E89,0)=ROUND(G89,0))</f>
        <v>1</v>
      </c>
      <c r="N89">
        <f>IF(M89,0,COUNTIF($M$2:M89,"False"))</f>
        <v>0</v>
      </c>
    </row>
    <row r="90" spans="1:14">
      <c r="A90" s="29" t="s">
        <v>108</v>
      </c>
      <c r="B90" s="29" t="s">
        <v>300</v>
      </c>
      <c r="C90" s="29" t="s">
        <v>241</v>
      </c>
      <c r="D90" s="25" t="s">
        <v>280</v>
      </c>
      <c r="E90" s="20">
        <f>Statewise!T127+Statewise!X127</f>
        <v>0</v>
      </c>
      <c r="F90" s="30" t="s">
        <v>301</v>
      </c>
      <c r="G90" s="20">
        <f>'Renewal Business_Statewise'!C36</f>
        <v>0</v>
      </c>
      <c r="H90" s="25"/>
      <c r="I90" s="21"/>
      <c r="J90" s="17"/>
      <c r="K90" s="21"/>
      <c r="M90" t="b">
        <f t="shared" si="3"/>
        <v>1</v>
      </c>
      <c r="N90">
        <f>IF(M90,0,COUNTIF($M$2:M90,"False"))</f>
        <v>0</v>
      </c>
    </row>
    <row r="91" spans="1:14">
      <c r="A91" s="29" t="s">
        <v>109</v>
      </c>
      <c r="B91" s="29" t="s">
        <v>300</v>
      </c>
      <c r="C91" s="29" t="s">
        <v>241</v>
      </c>
      <c r="D91" s="25" t="s">
        <v>280</v>
      </c>
      <c r="E91" s="20">
        <f>Statewise!T131+Statewise!X131</f>
        <v>0</v>
      </c>
      <c r="F91" s="30" t="s">
        <v>301</v>
      </c>
      <c r="G91" s="20">
        <f>'Renewal Business_Statewise'!C37</f>
        <v>0</v>
      </c>
      <c r="H91" s="25"/>
      <c r="I91" s="21"/>
      <c r="J91" s="17"/>
      <c r="K91" s="21"/>
      <c r="M91" t="b">
        <f t="shared" si="3"/>
        <v>1</v>
      </c>
      <c r="N91">
        <f>IF(M91,0,COUNTIF($M$2:M91,"False"))</f>
        <v>0</v>
      </c>
    </row>
    <row r="92" spans="1:14">
      <c r="A92" s="29" t="s">
        <v>110</v>
      </c>
      <c r="B92" s="29" t="s">
        <v>300</v>
      </c>
      <c r="C92" s="29" t="s">
        <v>241</v>
      </c>
      <c r="D92" s="25" t="s">
        <v>280</v>
      </c>
      <c r="E92" s="20">
        <f>Statewise!T135+Statewise!X135</f>
        <v>0</v>
      </c>
      <c r="F92" s="30" t="s">
        <v>301</v>
      </c>
      <c r="G92" s="20">
        <f>'Renewal Business_Statewise'!C38</f>
        <v>0</v>
      </c>
      <c r="H92" s="25"/>
      <c r="I92" s="21"/>
      <c r="J92" s="17"/>
      <c r="K92" s="21"/>
      <c r="M92" t="b">
        <f t="shared" si="3"/>
        <v>1</v>
      </c>
      <c r="N92">
        <f>IF(M92,0,COUNTIF($M$2:M92,"False"))</f>
        <v>0</v>
      </c>
    </row>
    <row r="93" spans="1:14">
      <c r="A93" s="29" t="s">
        <v>111</v>
      </c>
      <c r="B93" s="29" t="s">
        <v>300</v>
      </c>
      <c r="C93" s="29" t="s">
        <v>241</v>
      </c>
      <c r="D93" s="25" t="s">
        <v>280</v>
      </c>
      <c r="E93" s="20">
        <f>Statewise!T139+Statewise!X139</f>
        <v>0</v>
      </c>
      <c r="F93" s="30" t="s">
        <v>301</v>
      </c>
      <c r="G93" s="20">
        <f>'Renewal Business_Statewise'!C39</f>
        <v>0</v>
      </c>
      <c r="H93" s="25"/>
      <c r="I93" s="21"/>
      <c r="J93" s="17"/>
      <c r="K93" s="21"/>
      <c r="M93" t="b">
        <f t="shared" si="3"/>
        <v>1</v>
      </c>
      <c r="N93">
        <f>IF(M93,0,COUNTIF($M$2:M93,"False"))</f>
        <v>0</v>
      </c>
    </row>
    <row r="94" spans="1:14">
      <c r="A94" s="29" t="s">
        <v>112</v>
      </c>
      <c r="B94" s="29" t="s">
        <v>300</v>
      </c>
      <c r="C94" s="29" t="s">
        <v>241</v>
      </c>
      <c r="D94" s="25" t="s">
        <v>280</v>
      </c>
      <c r="E94" s="20">
        <f>Statewise!T143+Statewise!X143</f>
        <v>0</v>
      </c>
      <c r="F94" s="30" t="s">
        <v>301</v>
      </c>
      <c r="G94" s="20">
        <f>'Renewal Business_Statewise'!C40</f>
        <v>0</v>
      </c>
      <c r="H94" s="25"/>
      <c r="I94" s="21"/>
      <c r="J94" s="17"/>
      <c r="K94" s="21"/>
      <c r="M94" t="b">
        <f t="shared" si="3"/>
        <v>1</v>
      </c>
      <c r="N94">
        <f>IF(M94,0,COUNTIF($M$2:M94,"False"))</f>
        <v>0</v>
      </c>
    </row>
    <row r="95" spans="1:14">
      <c r="A95" s="29" t="s">
        <v>113</v>
      </c>
      <c r="B95" s="29" t="s">
        <v>300</v>
      </c>
      <c r="C95" s="29" t="s">
        <v>241</v>
      </c>
      <c r="D95" s="25" t="s">
        <v>280</v>
      </c>
      <c r="E95" s="20">
        <f>Statewise!T147+Statewise!X147</f>
        <v>0</v>
      </c>
      <c r="F95" s="30" t="s">
        <v>301</v>
      </c>
      <c r="G95" s="20">
        <f>'Renewal Business_Statewise'!C41</f>
        <v>0</v>
      </c>
      <c r="H95" s="25"/>
      <c r="I95" s="21"/>
      <c r="J95" s="17"/>
      <c r="K95" s="21"/>
      <c r="M95" t="b">
        <f t="shared" si="3"/>
        <v>1</v>
      </c>
      <c r="N95">
        <f>IF(M95,0,COUNTIF($M$2:M95,"False"))</f>
        <v>0</v>
      </c>
    </row>
    <row r="96" spans="1:14">
      <c r="A96" s="29" t="s">
        <v>114</v>
      </c>
      <c r="B96" s="29" t="s">
        <v>300</v>
      </c>
      <c r="C96" s="29" t="s">
        <v>241</v>
      </c>
      <c r="D96" s="25" t="s">
        <v>280</v>
      </c>
      <c r="E96" s="20">
        <f>Statewise!T151+Statewise!X151</f>
        <v>0</v>
      </c>
      <c r="F96" s="30" t="s">
        <v>301</v>
      </c>
      <c r="G96" s="20">
        <f>'Renewal Business_Statewise'!C42</f>
        <v>0</v>
      </c>
      <c r="H96" s="25"/>
      <c r="I96" s="21"/>
      <c r="J96" s="17"/>
      <c r="K96" s="21"/>
      <c r="M96" t="b">
        <f t="shared" si="3"/>
        <v>1</v>
      </c>
      <c r="N96">
        <f>IF(M96,0,COUNTIF($M$2:M96,"False"))</f>
        <v>0</v>
      </c>
    </row>
    <row r="97" spans="1:14">
      <c r="A97" s="29" t="s">
        <v>115</v>
      </c>
      <c r="B97" s="29" t="s">
        <v>300</v>
      </c>
      <c r="C97" s="29" t="s">
        <v>241</v>
      </c>
      <c r="D97" s="25" t="s">
        <v>280</v>
      </c>
      <c r="E97" s="20">
        <f>Statewise!T155+Statewise!X155</f>
        <v>0</v>
      </c>
      <c r="F97" s="30" t="s">
        <v>301</v>
      </c>
      <c r="G97" s="20">
        <f>'Renewal Business_Statewise'!C43</f>
        <v>0</v>
      </c>
      <c r="H97" s="25"/>
      <c r="I97" s="21"/>
      <c r="J97" s="17"/>
      <c r="K97" s="21"/>
      <c r="M97" t="b">
        <f t="shared" si="3"/>
        <v>1</v>
      </c>
      <c r="N97">
        <f>IF(M97,0,COUNTIF($M$2:M97,"False"))</f>
        <v>0</v>
      </c>
    </row>
    <row r="98" spans="1:14">
      <c r="A98" s="29" t="s">
        <v>75</v>
      </c>
      <c r="B98" s="29" t="s">
        <v>300</v>
      </c>
      <c r="C98" s="29" t="s">
        <v>302</v>
      </c>
      <c r="D98" s="25" t="s">
        <v>280</v>
      </c>
      <c r="E98" s="20">
        <f>Statewise!U11+Statewise!Y11</f>
        <v>0</v>
      </c>
      <c r="F98" s="30" t="s">
        <v>301</v>
      </c>
      <c r="G98" s="20">
        <f>'Renewal Business_Statewise'!D7</f>
        <v>0</v>
      </c>
      <c r="H98" s="25"/>
      <c r="I98" s="21"/>
      <c r="J98" s="17"/>
      <c r="K98" s="21"/>
      <c r="M98" t="b">
        <f t="shared" si="3"/>
        <v>1</v>
      </c>
      <c r="N98">
        <f>IF(M98,0,COUNTIF($M$2:M98,"False"))</f>
        <v>0</v>
      </c>
    </row>
    <row r="99" spans="1:14">
      <c r="A99" s="29" t="s">
        <v>80</v>
      </c>
      <c r="B99" s="29" t="s">
        <v>300</v>
      </c>
      <c r="C99" s="29" t="s">
        <v>302</v>
      </c>
      <c r="D99" s="25" t="s">
        <v>280</v>
      </c>
      <c r="E99" s="20">
        <f>Statewise!U15+Statewise!Y15</f>
        <v>0</v>
      </c>
      <c r="F99" s="30" t="s">
        <v>301</v>
      </c>
      <c r="G99" s="20">
        <f>'Renewal Business_Statewise'!D8</f>
        <v>0</v>
      </c>
      <c r="H99" s="25"/>
      <c r="I99" s="21"/>
      <c r="J99" s="17"/>
      <c r="K99" s="21"/>
      <c r="M99" t="b">
        <f t="shared" si="3"/>
        <v>1</v>
      </c>
      <c r="N99">
        <f>IF(M99,0,COUNTIF($M$2:M99,"False"))</f>
        <v>0</v>
      </c>
    </row>
    <row r="100" spans="1:14">
      <c r="A100" s="29" t="s">
        <v>81</v>
      </c>
      <c r="B100" s="29" t="s">
        <v>300</v>
      </c>
      <c r="C100" s="29" t="s">
        <v>302</v>
      </c>
      <c r="D100" s="25" t="s">
        <v>280</v>
      </c>
      <c r="E100" s="20">
        <f>Statewise!U19+Statewise!Y19</f>
        <v>0</v>
      </c>
      <c r="F100" s="30" t="s">
        <v>301</v>
      </c>
      <c r="G100" s="20">
        <f>'Renewal Business_Statewise'!D9</f>
        <v>0</v>
      </c>
      <c r="H100" s="25"/>
      <c r="I100" s="21"/>
      <c r="J100" s="17"/>
      <c r="K100" s="21"/>
      <c r="M100" t="b">
        <f t="shared" si="3"/>
        <v>1</v>
      </c>
      <c r="N100">
        <f>IF(M100,0,COUNTIF($M$2:M100,"False"))</f>
        <v>0</v>
      </c>
    </row>
    <row r="101" spans="1:14">
      <c r="A101" s="29" t="s">
        <v>82</v>
      </c>
      <c r="B101" s="29" t="s">
        <v>300</v>
      </c>
      <c r="C101" s="29" t="s">
        <v>302</v>
      </c>
      <c r="D101" s="25" t="s">
        <v>280</v>
      </c>
      <c r="E101" s="20">
        <f>Statewise!U23+Statewise!Y23</f>
        <v>0</v>
      </c>
      <c r="F101" s="30" t="s">
        <v>301</v>
      </c>
      <c r="G101" s="20">
        <f>'Renewal Business_Statewise'!D10</f>
        <v>0</v>
      </c>
      <c r="H101" s="25"/>
      <c r="I101" s="21"/>
      <c r="J101" s="17"/>
      <c r="K101" s="21"/>
      <c r="M101" t="b">
        <f t="shared" si="3"/>
        <v>1</v>
      </c>
      <c r="N101">
        <f>IF(M101,0,COUNTIF($M$2:M101,"False"))</f>
        <v>0</v>
      </c>
    </row>
    <row r="102" spans="1:14">
      <c r="A102" s="29" t="s">
        <v>83</v>
      </c>
      <c r="B102" s="29" t="s">
        <v>300</v>
      </c>
      <c r="C102" s="29" t="s">
        <v>302</v>
      </c>
      <c r="D102" s="25" t="s">
        <v>280</v>
      </c>
      <c r="E102" s="20">
        <f>Statewise!U27+Statewise!Y27</f>
        <v>0</v>
      </c>
      <c r="F102" s="30" t="s">
        <v>301</v>
      </c>
      <c r="G102" s="20">
        <f>'Renewal Business_Statewise'!D11</f>
        <v>0</v>
      </c>
      <c r="H102" s="25"/>
      <c r="I102" s="21"/>
      <c r="J102" s="17"/>
      <c r="K102" s="21"/>
      <c r="M102" t="b">
        <f t="shared" si="3"/>
        <v>1</v>
      </c>
      <c r="N102">
        <f>IF(M102,0,COUNTIF($M$2:M102,"False"))</f>
        <v>0</v>
      </c>
    </row>
    <row r="103" spans="1:14">
      <c r="A103" s="29" t="s">
        <v>84</v>
      </c>
      <c r="B103" s="29" t="s">
        <v>300</v>
      </c>
      <c r="C103" s="29" t="s">
        <v>302</v>
      </c>
      <c r="D103" s="25" t="s">
        <v>280</v>
      </c>
      <c r="E103" s="20">
        <f>Statewise!U31+Statewise!Y31</f>
        <v>0</v>
      </c>
      <c r="F103" s="30" t="s">
        <v>301</v>
      </c>
      <c r="G103" s="20">
        <f>'Renewal Business_Statewise'!D12</f>
        <v>0</v>
      </c>
      <c r="H103" s="25"/>
      <c r="I103" s="21"/>
      <c r="J103" s="17"/>
      <c r="K103" s="21"/>
      <c r="M103" t="b">
        <f t="shared" si="3"/>
        <v>1</v>
      </c>
      <c r="N103">
        <f>IF(M103,0,COUNTIF($M$2:M103,"False"))</f>
        <v>0</v>
      </c>
    </row>
    <row r="104" spans="1:14">
      <c r="A104" s="29" t="s">
        <v>85</v>
      </c>
      <c r="B104" s="29" t="s">
        <v>300</v>
      </c>
      <c r="C104" s="29" t="s">
        <v>302</v>
      </c>
      <c r="D104" s="25" t="s">
        <v>280</v>
      </c>
      <c r="E104" s="20">
        <f>Statewise!U35+Statewise!Y35</f>
        <v>0</v>
      </c>
      <c r="F104" s="30" t="s">
        <v>301</v>
      </c>
      <c r="G104" s="20">
        <f>'Renewal Business_Statewise'!D13</f>
        <v>0</v>
      </c>
      <c r="H104" s="25"/>
      <c r="I104" s="21"/>
      <c r="J104" s="17"/>
      <c r="K104" s="21"/>
      <c r="M104" t="b">
        <f t="shared" si="3"/>
        <v>1</v>
      </c>
      <c r="N104">
        <f>IF(M104,0,COUNTIF($M$2:M104,"False"))</f>
        <v>0</v>
      </c>
    </row>
    <row r="105" spans="1:14">
      <c r="A105" s="29" t="s">
        <v>86</v>
      </c>
      <c r="B105" s="29" t="s">
        <v>300</v>
      </c>
      <c r="C105" s="29" t="s">
        <v>302</v>
      </c>
      <c r="D105" s="25" t="s">
        <v>280</v>
      </c>
      <c r="E105" s="20">
        <f>Statewise!U39+Statewise!Y39</f>
        <v>0</v>
      </c>
      <c r="F105" s="30" t="s">
        <v>301</v>
      </c>
      <c r="G105" s="20">
        <f>'Renewal Business_Statewise'!D14</f>
        <v>0</v>
      </c>
      <c r="H105" s="25"/>
      <c r="I105" s="21"/>
      <c r="J105" s="17"/>
      <c r="K105" s="21"/>
      <c r="M105" t="b">
        <f t="shared" si="3"/>
        <v>1</v>
      </c>
      <c r="N105">
        <f>IF(M105,0,COUNTIF($M$2:M105,"False"))</f>
        <v>0</v>
      </c>
    </row>
    <row r="106" spans="1:14">
      <c r="A106" s="29" t="s">
        <v>87</v>
      </c>
      <c r="B106" s="29" t="s">
        <v>300</v>
      </c>
      <c r="C106" s="29" t="s">
        <v>302</v>
      </c>
      <c r="D106" s="25" t="s">
        <v>280</v>
      </c>
      <c r="E106" s="20">
        <f>Statewise!U43+Statewise!Y43</f>
        <v>0</v>
      </c>
      <c r="F106" s="30" t="s">
        <v>301</v>
      </c>
      <c r="G106" s="20">
        <f>'Renewal Business_Statewise'!D15</f>
        <v>0</v>
      </c>
      <c r="H106" s="25"/>
      <c r="I106" s="21"/>
      <c r="J106" s="17"/>
      <c r="K106" s="21"/>
      <c r="M106" t="b">
        <f t="shared" si="3"/>
        <v>1</v>
      </c>
      <c r="N106">
        <f>IF(M106,0,COUNTIF($M$2:M106,"False"))</f>
        <v>0</v>
      </c>
    </row>
    <row r="107" spans="1:14">
      <c r="A107" s="29" t="s">
        <v>88</v>
      </c>
      <c r="B107" s="29" t="s">
        <v>300</v>
      </c>
      <c r="C107" s="29" t="s">
        <v>302</v>
      </c>
      <c r="D107" s="25" t="s">
        <v>280</v>
      </c>
      <c r="E107" s="20">
        <f>Statewise!U47+Statewise!Y47</f>
        <v>0</v>
      </c>
      <c r="F107" s="30" t="s">
        <v>301</v>
      </c>
      <c r="G107" s="20">
        <f>'Renewal Business_Statewise'!D16</f>
        <v>0</v>
      </c>
      <c r="H107" s="25"/>
      <c r="I107" s="21"/>
      <c r="J107" s="17"/>
      <c r="K107" s="21"/>
      <c r="M107" t="b">
        <f t="shared" si="3"/>
        <v>1</v>
      </c>
      <c r="N107">
        <f>IF(M107,0,COUNTIF($M$2:M107,"False"))</f>
        <v>0</v>
      </c>
    </row>
    <row r="108" spans="1:14">
      <c r="A108" s="29" t="s">
        <v>89</v>
      </c>
      <c r="B108" s="29" t="s">
        <v>300</v>
      </c>
      <c r="C108" s="29" t="s">
        <v>302</v>
      </c>
      <c r="D108" s="25" t="s">
        <v>280</v>
      </c>
      <c r="E108" s="20">
        <f>Statewise!U51+Statewise!Y51</f>
        <v>0</v>
      </c>
      <c r="F108" s="30" t="s">
        <v>301</v>
      </c>
      <c r="G108" s="20">
        <f>'Renewal Business_Statewise'!D17</f>
        <v>0</v>
      </c>
      <c r="H108" s="25"/>
      <c r="I108" s="21"/>
      <c r="J108" s="17"/>
      <c r="K108" s="21"/>
      <c r="M108" t="b">
        <f t="shared" si="3"/>
        <v>1</v>
      </c>
      <c r="N108">
        <f>IF(M108,0,COUNTIF($M$2:M108,"False"))</f>
        <v>0</v>
      </c>
    </row>
    <row r="109" spans="1:14">
      <c r="A109" s="29" t="s">
        <v>90</v>
      </c>
      <c r="B109" s="29" t="s">
        <v>300</v>
      </c>
      <c r="C109" s="29" t="s">
        <v>302</v>
      </c>
      <c r="D109" s="25" t="s">
        <v>280</v>
      </c>
      <c r="E109" s="20">
        <f>Statewise!U55+Statewise!Y55</f>
        <v>0</v>
      </c>
      <c r="F109" s="30" t="s">
        <v>301</v>
      </c>
      <c r="G109" s="20">
        <f>'Renewal Business_Statewise'!D18</f>
        <v>0</v>
      </c>
      <c r="H109" s="25"/>
      <c r="I109" s="21"/>
      <c r="J109" s="17"/>
      <c r="K109" s="21"/>
      <c r="M109" t="b">
        <f t="shared" si="3"/>
        <v>1</v>
      </c>
      <c r="N109">
        <f>IF(M109,0,COUNTIF($M$2:M109,"False"))</f>
        <v>0</v>
      </c>
    </row>
    <row r="110" spans="1:14">
      <c r="A110" s="29" t="s">
        <v>91</v>
      </c>
      <c r="B110" s="29" t="s">
        <v>300</v>
      </c>
      <c r="C110" s="29" t="s">
        <v>302</v>
      </c>
      <c r="D110" s="25" t="s">
        <v>280</v>
      </c>
      <c r="E110" s="20">
        <f>Statewise!U59+Statewise!Y59</f>
        <v>0</v>
      </c>
      <c r="F110" s="30" t="s">
        <v>301</v>
      </c>
      <c r="G110" s="20">
        <f>'Renewal Business_Statewise'!D19</f>
        <v>0</v>
      </c>
      <c r="H110" s="25"/>
      <c r="I110" s="21"/>
      <c r="J110" s="17"/>
      <c r="K110" s="21"/>
      <c r="M110" t="b">
        <f t="shared" si="3"/>
        <v>1</v>
      </c>
      <c r="N110">
        <f>IF(M110,0,COUNTIF($M$2:M110,"False"))</f>
        <v>0</v>
      </c>
    </row>
    <row r="111" spans="1:14">
      <c r="A111" s="29" t="s">
        <v>92</v>
      </c>
      <c r="B111" s="29" t="s">
        <v>300</v>
      </c>
      <c r="C111" s="29" t="s">
        <v>302</v>
      </c>
      <c r="D111" s="25" t="s">
        <v>280</v>
      </c>
      <c r="E111" s="20">
        <f>Statewise!U63+Statewise!Y63</f>
        <v>0</v>
      </c>
      <c r="F111" s="30" t="s">
        <v>301</v>
      </c>
      <c r="G111" s="20">
        <f>'Renewal Business_Statewise'!D20</f>
        <v>0</v>
      </c>
      <c r="H111" s="25"/>
      <c r="I111" s="21"/>
      <c r="J111" s="17"/>
      <c r="K111" s="21"/>
      <c r="M111" t="b">
        <f t="shared" si="3"/>
        <v>1</v>
      </c>
      <c r="N111">
        <f>IF(M111,0,COUNTIF($M$2:M111,"False"))</f>
        <v>0</v>
      </c>
    </row>
    <row r="112" spans="1:14">
      <c r="A112" s="29" t="s">
        <v>93</v>
      </c>
      <c r="B112" s="29" t="s">
        <v>300</v>
      </c>
      <c r="C112" s="29" t="s">
        <v>302</v>
      </c>
      <c r="D112" s="25" t="s">
        <v>280</v>
      </c>
      <c r="E112" s="20">
        <f>Statewise!U67+Statewise!Y67</f>
        <v>0</v>
      </c>
      <c r="F112" s="30" t="s">
        <v>301</v>
      </c>
      <c r="G112" s="20">
        <f>'Renewal Business_Statewise'!D21</f>
        <v>0</v>
      </c>
      <c r="H112" s="25"/>
      <c r="I112" s="21"/>
      <c r="J112" s="17"/>
      <c r="K112" s="21"/>
      <c r="M112" t="b">
        <f t="shared" si="3"/>
        <v>1</v>
      </c>
      <c r="N112">
        <f>IF(M112,0,COUNTIF($M$2:M112,"False"))</f>
        <v>0</v>
      </c>
    </row>
    <row r="113" spans="1:14">
      <c r="A113" s="29" t="s">
        <v>94</v>
      </c>
      <c r="B113" s="29" t="s">
        <v>300</v>
      </c>
      <c r="C113" s="29" t="s">
        <v>302</v>
      </c>
      <c r="D113" s="25" t="s">
        <v>280</v>
      </c>
      <c r="E113" s="20">
        <f>Statewise!U71+Statewise!Y71</f>
        <v>0</v>
      </c>
      <c r="F113" s="30" t="s">
        <v>301</v>
      </c>
      <c r="G113" s="20">
        <f>'Renewal Business_Statewise'!D22</f>
        <v>0</v>
      </c>
      <c r="H113" s="25"/>
      <c r="I113" s="21"/>
      <c r="J113" s="17"/>
      <c r="K113" s="21"/>
      <c r="M113" t="b">
        <f t="shared" si="3"/>
        <v>1</v>
      </c>
      <c r="N113">
        <f>IF(M113,0,COUNTIF($M$2:M113,"False"))</f>
        <v>0</v>
      </c>
    </row>
    <row r="114" spans="1:14">
      <c r="A114" s="29" t="s">
        <v>95</v>
      </c>
      <c r="B114" s="29" t="s">
        <v>300</v>
      </c>
      <c r="C114" s="29" t="s">
        <v>302</v>
      </c>
      <c r="D114" s="25" t="s">
        <v>280</v>
      </c>
      <c r="E114" s="20">
        <f>Statewise!U75+Statewise!Y75</f>
        <v>0</v>
      </c>
      <c r="F114" s="30" t="s">
        <v>301</v>
      </c>
      <c r="G114" s="20">
        <f>'Renewal Business_Statewise'!D23</f>
        <v>0</v>
      </c>
      <c r="H114" s="25"/>
      <c r="I114" s="21"/>
      <c r="J114" s="17"/>
      <c r="K114" s="21"/>
      <c r="M114" t="b">
        <f t="shared" si="3"/>
        <v>1</v>
      </c>
      <c r="N114">
        <f>IF(M114,0,COUNTIF($M$2:M114,"False"))</f>
        <v>0</v>
      </c>
    </row>
    <row r="115" spans="1:14">
      <c r="A115" s="29" t="s">
        <v>96</v>
      </c>
      <c r="B115" s="29" t="s">
        <v>300</v>
      </c>
      <c r="C115" s="29" t="s">
        <v>302</v>
      </c>
      <c r="D115" s="25" t="s">
        <v>280</v>
      </c>
      <c r="E115" s="20">
        <f>Statewise!U79+Statewise!Y79</f>
        <v>0</v>
      </c>
      <c r="F115" s="30" t="s">
        <v>301</v>
      </c>
      <c r="G115" s="20">
        <f>'Renewal Business_Statewise'!D24</f>
        <v>0</v>
      </c>
      <c r="H115" s="25"/>
      <c r="I115" s="21"/>
      <c r="J115" s="17"/>
      <c r="K115" s="21"/>
      <c r="M115" t="b">
        <f t="shared" si="3"/>
        <v>1</v>
      </c>
      <c r="N115">
        <f>IF(M115,0,COUNTIF($M$2:M115,"False"))</f>
        <v>0</v>
      </c>
    </row>
    <row r="116" spans="1:14">
      <c r="A116" s="29" t="s">
        <v>97</v>
      </c>
      <c r="B116" s="29" t="s">
        <v>300</v>
      </c>
      <c r="C116" s="29" t="s">
        <v>302</v>
      </c>
      <c r="D116" s="25" t="s">
        <v>280</v>
      </c>
      <c r="E116" s="20">
        <f>Statewise!U83+Statewise!Y83</f>
        <v>0</v>
      </c>
      <c r="F116" s="30" t="s">
        <v>301</v>
      </c>
      <c r="G116" s="20">
        <f>'Renewal Business_Statewise'!D25</f>
        <v>0</v>
      </c>
      <c r="H116" s="25"/>
      <c r="I116" s="21"/>
      <c r="J116" s="17"/>
      <c r="K116" s="21"/>
      <c r="M116" t="b">
        <f t="shared" si="3"/>
        <v>1</v>
      </c>
      <c r="N116">
        <f>IF(M116,0,COUNTIF($M$2:M116,"False"))</f>
        <v>0</v>
      </c>
    </row>
    <row r="117" spans="1:14">
      <c r="A117" s="29" t="s">
        <v>98</v>
      </c>
      <c r="B117" s="29" t="s">
        <v>300</v>
      </c>
      <c r="C117" s="29" t="s">
        <v>302</v>
      </c>
      <c r="D117" s="25" t="s">
        <v>280</v>
      </c>
      <c r="E117" s="20">
        <f>Statewise!U87+Statewise!Y87</f>
        <v>0</v>
      </c>
      <c r="F117" s="30" t="s">
        <v>301</v>
      </c>
      <c r="G117" s="20">
        <f>'Renewal Business_Statewise'!D26</f>
        <v>0</v>
      </c>
      <c r="H117" s="25"/>
      <c r="I117" s="21"/>
      <c r="J117" s="17"/>
      <c r="K117" s="21"/>
      <c r="M117" t="b">
        <f t="shared" si="3"/>
        <v>1</v>
      </c>
      <c r="N117">
        <f>IF(M117,0,COUNTIF($M$2:M117,"False"))</f>
        <v>0</v>
      </c>
    </row>
    <row r="118" spans="1:14">
      <c r="A118" s="29" t="s">
        <v>99</v>
      </c>
      <c r="B118" s="29" t="s">
        <v>300</v>
      </c>
      <c r="C118" s="29" t="s">
        <v>302</v>
      </c>
      <c r="D118" s="25" t="s">
        <v>280</v>
      </c>
      <c r="E118" s="20">
        <f>Statewise!U91+Statewise!Y91</f>
        <v>0</v>
      </c>
      <c r="F118" s="30" t="s">
        <v>301</v>
      </c>
      <c r="G118" s="20">
        <f>'Renewal Business_Statewise'!D27</f>
        <v>0</v>
      </c>
      <c r="H118" s="25"/>
      <c r="I118" s="21"/>
      <c r="J118" s="17"/>
      <c r="K118" s="21"/>
      <c r="M118" t="b">
        <f t="shared" si="3"/>
        <v>1</v>
      </c>
      <c r="N118">
        <f>IF(M118,0,COUNTIF($M$2:M118,"False"))</f>
        <v>0</v>
      </c>
    </row>
    <row r="119" spans="1:14">
      <c r="A119" s="29" t="s">
        <v>100</v>
      </c>
      <c r="B119" s="29" t="s">
        <v>300</v>
      </c>
      <c r="C119" s="29" t="s">
        <v>302</v>
      </c>
      <c r="D119" s="25" t="s">
        <v>280</v>
      </c>
      <c r="E119" s="20">
        <f>Statewise!U95+Statewise!Y95</f>
        <v>0</v>
      </c>
      <c r="F119" s="30" t="s">
        <v>301</v>
      </c>
      <c r="G119" s="20">
        <f>'Renewal Business_Statewise'!D28</f>
        <v>0</v>
      </c>
      <c r="H119" s="25"/>
      <c r="I119" s="21"/>
      <c r="J119" s="17"/>
      <c r="K119" s="21"/>
      <c r="M119" t="b">
        <f t="shared" si="3"/>
        <v>1</v>
      </c>
      <c r="N119">
        <f>IF(M119,0,COUNTIF($M$2:M119,"False"))</f>
        <v>0</v>
      </c>
    </row>
    <row r="120" spans="1:14">
      <c r="A120" s="29" t="s">
        <v>101</v>
      </c>
      <c r="B120" s="29" t="s">
        <v>300</v>
      </c>
      <c r="C120" s="29" t="s">
        <v>302</v>
      </c>
      <c r="D120" s="25" t="s">
        <v>280</v>
      </c>
      <c r="E120" s="20">
        <f>Statewise!U99+Statewise!Y99</f>
        <v>0</v>
      </c>
      <c r="F120" s="30" t="s">
        <v>301</v>
      </c>
      <c r="G120" s="20">
        <f>'Renewal Business_Statewise'!D29</f>
        <v>0</v>
      </c>
      <c r="H120" s="25"/>
      <c r="I120" s="21"/>
      <c r="J120" s="17"/>
      <c r="K120" s="21"/>
      <c r="M120" t="b">
        <f t="shared" si="3"/>
        <v>1</v>
      </c>
      <c r="N120">
        <f>IF(M120,0,COUNTIF($M$2:M120,"False"))</f>
        <v>0</v>
      </c>
    </row>
    <row r="121" spans="1:14">
      <c r="A121" s="29" t="s">
        <v>102</v>
      </c>
      <c r="B121" s="29" t="s">
        <v>300</v>
      </c>
      <c r="C121" s="29" t="s">
        <v>302</v>
      </c>
      <c r="D121" s="25" t="s">
        <v>280</v>
      </c>
      <c r="E121" s="20">
        <f>Statewise!U103+Statewise!Y103</f>
        <v>0</v>
      </c>
      <c r="F121" s="30" t="s">
        <v>301</v>
      </c>
      <c r="G121" s="20">
        <f>'Renewal Business_Statewise'!D30</f>
        <v>0</v>
      </c>
      <c r="H121" s="25"/>
      <c r="I121" s="21"/>
      <c r="J121" s="17"/>
      <c r="K121" s="21"/>
      <c r="M121" t="b">
        <f t="shared" si="3"/>
        <v>1</v>
      </c>
      <c r="N121">
        <f>IF(M121,0,COUNTIF($M$2:M121,"False"))</f>
        <v>0</v>
      </c>
    </row>
    <row r="122" spans="1:14">
      <c r="A122" s="29" t="s">
        <v>103</v>
      </c>
      <c r="B122" s="29" t="s">
        <v>300</v>
      </c>
      <c r="C122" s="29" t="s">
        <v>302</v>
      </c>
      <c r="D122" s="25" t="s">
        <v>280</v>
      </c>
      <c r="E122" s="20">
        <f>Statewise!U107+Statewise!Y107</f>
        <v>0</v>
      </c>
      <c r="F122" s="30" t="s">
        <v>301</v>
      </c>
      <c r="G122" s="20">
        <f>'Renewal Business_Statewise'!D31</f>
        <v>0</v>
      </c>
      <c r="H122" s="25"/>
      <c r="I122" s="21"/>
      <c r="J122" s="17"/>
      <c r="K122" s="21"/>
      <c r="M122" t="b">
        <f t="shared" si="3"/>
        <v>1</v>
      </c>
      <c r="N122">
        <f>IF(M122,0,COUNTIF($M$2:M122,"False"))</f>
        <v>0</v>
      </c>
    </row>
    <row r="123" spans="1:14">
      <c r="A123" s="29" t="s">
        <v>104</v>
      </c>
      <c r="B123" s="29" t="s">
        <v>300</v>
      </c>
      <c r="C123" s="29" t="s">
        <v>302</v>
      </c>
      <c r="D123" s="25" t="s">
        <v>280</v>
      </c>
      <c r="E123" s="20">
        <f>Statewise!U111+Statewise!Y111</f>
        <v>0</v>
      </c>
      <c r="F123" s="30" t="s">
        <v>301</v>
      </c>
      <c r="G123" s="20">
        <f>'Renewal Business_Statewise'!D32</f>
        <v>0</v>
      </c>
      <c r="H123" s="25"/>
      <c r="I123" s="21"/>
      <c r="J123" s="17"/>
      <c r="K123" s="21"/>
      <c r="M123" t="b">
        <f t="shared" si="3"/>
        <v>1</v>
      </c>
      <c r="N123">
        <f>IF(M123,0,COUNTIF($M$2:M123,"False"))</f>
        <v>0</v>
      </c>
    </row>
    <row r="124" spans="1:14">
      <c r="A124" s="29" t="s">
        <v>105</v>
      </c>
      <c r="B124" s="29" t="s">
        <v>300</v>
      </c>
      <c r="C124" s="29" t="s">
        <v>302</v>
      </c>
      <c r="D124" s="25" t="s">
        <v>280</v>
      </c>
      <c r="E124" s="20">
        <f>Statewise!U115+Statewise!Y115</f>
        <v>0</v>
      </c>
      <c r="F124" s="30" t="s">
        <v>301</v>
      </c>
      <c r="G124" s="20">
        <f>'Renewal Business_Statewise'!D34</f>
        <v>0</v>
      </c>
      <c r="H124" s="25"/>
      <c r="I124" s="21"/>
      <c r="J124" s="17"/>
      <c r="K124" s="21"/>
      <c r="M124" t="b">
        <f t="shared" si="3"/>
        <v>1</v>
      </c>
      <c r="N124">
        <f>IF(M124,0,COUNTIF($M$2:M124,"False"))</f>
        <v>0</v>
      </c>
    </row>
    <row r="125" spans="1:14">
      <c r="A125" s="29" t="s">
        <v>106</v>
      </c>
      <c r="B125" s="29" t="s">
        <v>300</v>
      </c>
      <c r="C125" s="29" t="s">
        <v>302</v>
      </c>
      <c r="D125" s="25" t="s">
        <v>280</v>
      </c>
      <c r="E125" s="20">
        <f>Statewise!U119+Statewise!Y119</f>
        <v>0</v>
      </c>
      <c r="F125" s="30" t="s">
        <v>301</v>
      </c>
      <c r="G125" s="20">
        <f>'Renewal Business_Statewise'!D33</f>
        <v>0</v>
      </c>
      <c r="H125" s="25"/>
      <c r="I125" s="21"/>
      <c r="J125" s="17"/>
      <c r="K125" s="21"/>
      <c r="M125" t="b">
        <f t="shared" si="3"/>
        <v>1</v>
      </c>
      <c r="N125">
        <f>IF(M125,0,COUNTIF($M$2:M125,"False"))</f>
        <v>0</v>
      </c>
    </row>
    <row r="126" spans="1:14">
      <c r="A126" s="29" t="s">
        <v>107</v>
      </c>
      <c r="B126" s="29" t="s">
        <v>300</v>
      </c>
      <c r="C126" s="29" t="s">
        <v>302</v>
      </c>
      <c r="D126" s="25" t="s">
        <v>280</v>
      </c>
      <c r="E126" s="20">
        <f>Statewise!U123+Statewise!Y123</f>
        <v>0</v>
      </c>
      <c r="F126" s="30" t="s">
        <v>301</v>
      </c>
      <c r="G126" s="20">
        <f>'Renewal Business_Statewise'!D35</f>
        <v>0</v>
      </c>
      <c r="H126" s="25"/>
      <c r="I126" s="21"/>
      <c r="J126" s="17"/>
      <c r="K126" s="21"/>
      <c r="M126" t="b">
        <f t="shared" si="3"/>
        <v>1</v>
      </c>
      <c r="N126">
        <f>IF(M126,0,COUNTIF($M$2:M126,"False"))</f>
        <v>0</v>
      </c>
    </row>
    <row r="127" spans="1:14">
      <c r="A127" s="29" t="s">
        <v>108</v>
      </c>
      <c r="B127" s="29" t="s">
        <v>300</v>
      </c>
      <c r="C127" s="29" t="s">
        <v>302</v>
      </c>
      <c r="D127" s="25" t="s">
        <v>280</v>
      </c>
      <c r="E127" s="20">
        <f>Statewise!U127+Statewise!Y127</f>
        <v>0</v>
      </c>
      <c r="F127" s="30" t="s">
        <v>301</v>
      </c>
      <c r="G127" s="20">
        <f>'Renewal Business_Statewise'!D36</f>
        <v>0</v>
      </c>
      <c r="H127" s="25"/>
      <c r="I127" s="21"/>
      <c r="J127" s="17"/>
      <c r="K127" s="21"/>
      <c r="M127" t="b">
        <f t="shared" si="3"/>
        <v>1</v>
      </c>
      <c r="N127">
        <f>IF(M127,0,COUNTIF($M$2:M127,"False"))</f>
        <v>0</v>
      </c>
    </row>
    <row r="128" spans="1:14">
      <c r="A128" s="29" t="s">
        <v>109</v>
      </c>
      <c r="B128" s="29" t="s">
        <v>300</v>
      </c>
      <c r="C128" s="29" t="s">
        <v>302</v>
      </c>
      <c r="D128" s="25" t="s">
        <v>280</v>
      </c>
      <c r="E128" s="20">
        <f>Statewise!U131+Statewise!Y131</f>
        <v>0</v>
      </c>
      <c r="F128" s="30" t="s">
        <v>301</v>
      </c>
      <c r="G128" s="20">
        <f>'Renewal Business_Statewise'!D37</f>
        <v>0</v>
      </c>
      <c r="H128" s="25"/>
      <c r="I128" s="21"/>
      <c r="J128" s="17"/>
      <c r="K128" s="21"/>
      <c r="M128" t="b">
        <f t="shared" si="3"/>
        <v>1</v>
      </c>
      <c r="N128">
        <f>IF(M128,0,COUNTIF($M$2:M128,"False"))</f>
        <v>0</v>
      </c>
    </row>
    <row r="129" spans="1:14">
      <c r="A129" s="29" t="s">
        <v>110</v>
      </c>
      <c r="B129" s="29" t="s">
        <v>300</v>
      </c>
      <c r="C129" s="29" t="s">
        <v>302</v>
      </c>
      <c r="D129" s="25" t="s">
        <v>280</v>
      </c>
      <c r="E129" s="20">
        <f>Statewise!U135+Statewise!Y135</f>
        <v>0</v>
      </c>
      <c r="F129" s="30" t="s">
        <v>301</v>
      </c>
      <c r="G129" s="20">
        <f>'Renewal Business_Statewise'!D38</f>
        <v>0</v>
      </c>
      <c r="H129" s="25"/>
      <c r="I129" s="21"/>
      <c r="J129" s="17"/>
      <c r="K129" s="21"/>
      <c r="M129" t="b">
        <f t="shared" si="3"/>
        <v>1</v>
      </c>
      <c r="N129">
        <f>IF(M129,0,COUNTIF($M$2:M129,"False"))</f>
        <v>0</v>
      </c>
    </row>
    <row r="130" spans="1:14">
      <c r="A130" s="29" t="s">
        <v>111</v>
      </c>
      <c r="B130" s="29" t="s">
        <v>300</v>
      </c>
      <c r="C130" s="29" t="s">
        <v>302</v>
      </c>
      <c r="D130" s="25" t="s">
        <v>280</v>
      </c>
      <c r="E130" s="20">
        <f>Statewise!U139+Statewise!Y139</f>
        <v>0</v>
      </c>
      <c r="F130" s="30" t="s">
        <v>301</v>
      </c>
      <c r="G130" s="20">
        <f>'Renewal Business_Statewise'!D39</f>
        <v>0</v>
      </c>
      <c r="H130" s="25"/>
      <c r="I130" s="21"/>
      <c r="J130" s="17"/>
      <c r="K130" s="21"/>
      <c r="M130" t="b">
        <f t="shared" si="3"/>
        <v>1</v>
      </c>
      <c r="N130">
        <f>IF(M130,0,COUNTIF($M$2:M130,"False"))</f>
        <v>0</v>
      </c>
    </row>
    <row r="131" spans="1:14">
      <c r="A131" s="29" t="s">
        <v>112</v>
      </c>
      <c r="B131" s="29" t="s">
        <v>300</v>
      </c>
      <c r="C131" s="29" t="s">
        <v>302</v>
      </c>
      <c r="D131" s="25" t="s">
        <v>280</v>
      </c>
      <c r="E131" s="20">
        <f>Statewise!U143+Statewise!Y143</f>
        <v>0</v>
      </c>
      <c r="F131" s="30" t="s">
        <v>301</v>
      </c>
      <c r="G131" s="20">
        <f>'Renewal Business_Statewise'!D40</f>
        <v>0</v>
      </c>
      <c r="H131" s="25"/>
      <c r="I131" s="21"/>
      <c r="J131" s="17"/>
      <c r="K131" s="21"/>
      <c r="M131" t="b">
        <f t="shared" si="3"/>
        <v>1</v>
      </c>
      <c r="N131">
        <f>IF(M131,0,COUNTIF($M$2:M131,"False"))</f>
        <v>0</v>
      </c>
    </row>
    <row r="132" spans="1:14">
      <c r="A132" s="29" t="s">
        <v>113</v>
      </c>
      <c r="B132" s="29" t="s">
        <v>300</v>
      </c>
      <c r="C132" s="29" t="s">
        <v>302</v>
      </c>
      <c r="D132" s="25" t="s">
        <v>280</v>
      </c>
      <c r="E132" s="20">
        <f>Statewise!U147+Statewise!Y147</f>
        <v>0</v>
      </c>
      <c r="F132" s="30" t="s">
        <v>301</v>
      </c>
      <c r="G132" s="20">
        <f>'Renewal Business_Statewise'!D41</f>
        <v>0</v>
      </c>
      <c r="H132" s="25"/>
      <c r="I132" s="21"/>
      <c r="J132" s="17"/>
      <c r="K132" s="21"/>
      <c r="M132" t="b">
        <f t="shared" si="3"/>
        <v>1</v>
      </c>
      <c r="N132">
        <f>IF(M132,0,COUNTIF($M$2:M132,"False"))</f>
        <v>0</v>
      </c>
    </row>
    <row r="133" spans="1:14">
      <c r="A133" s="29" t="s">
        <v>114</v>
      </c>
      <c r="B133" s="29" t="s">
        <v>300</v>
      </c>
      <c r="C133" s="29" t="s">
        <v>302</v>
      </c>
      <c r="D133" s="25" t="s">
        <v>280</v>
      </c>
      <c r="E133" s="20">
        <f>Statewise!U151+Statewise!Y151</f>
        <v>0</v>
      </c>
      <c r="F133" s="30" t="s">
        <v>301</v>
      </c>
      <c r="G133" s="20">
        <f>'Renewal Business_Statewise'!D42</f>
        <v>0</v>
      </c>
      <c r="H133" s="25"/>
      <c r="I133" s="21"/>
      <c r="J133" s="17"/>
      <c r="K133" s="21"/>
      <c r="M133" t="b">
        <f t="shared" si="3"/>
        <v>1</v>
      </c>
      <c r="N133">
        <f>IF(M133,0,COUNTIF($M$2:M133,"False"))</f>
        <v>0</v>
      </c>
    </row>
    <row r="134" spans="1:14">
      <c r="A134" s="29" t="s">
        <v>115</v>
      </c>
      <c r="B134" s="29" t="s">
        <v>300</v>
      </c>
      <c r="C134" s="29" t="s">
        <v>302</v>
      </c>
      <c r="D134" s="25" t="s">
        <v>280</v>
      </c>
      <c r="E134" s="20">
        <f>Statewise!U155+Statewise!Y155</f>
        <v>0</v>
      </c>
      <c r="F134" s="30" t="s">
        <v>301</v>
      </c>
      <c r="G134" s="20">
        <f>'Renewal Business_Statewise'!D43</f>
        <v>0</v>
      </c>
      <c r="H134" s="25"/>
      <c r="I134" s="21"/>
      <c r="J134" s="17"/>
      <c r="K134" s="21"/>
      <c r="M134" t="b">
        <f t="shared" si="3"/>
        <v>1</v>
      </c>
      <c r="N134">
        <f>IF(M134,0,COUNTIF($M$2:M134,"False"))</f>
        <v>0</v>
      </c>
    </row>
    <row r="135" spans="1:14">
      <c r="A135" s="29" t="s">
        <v>75</v>
      </c>
      <c r="B135" s="29" t="s">
        <v>300</v>
      </c>
      <c r="C135" s="29" t="s">
        <v>303</v>
      </c>
      <c r="D135" s="25" t="s">
        <v>280</v>
      </c>
      <c r="E135" s="20">
        <f>Statewise!V11+Statewise!Z11</f>
        <v>0</v>
      </c>
      <c r="F135" s="30" t="s">
        <v>301</v>
      </c>
      <c r="G135" s="20">
        <f>'Renewal Business_Statewise'!E7</f>
        <v>0</v>
      </c>
      <c r="H135" s="25"/>
      <c r="I135" s="21"/>
      <c r="J135" s="17"/>
      <c r="K135" s="21"/>
      <c r="M135" t="b">
        <f t="shared" si="3"/>
        <v>1</v>
      </c>
      <c r="N135">
        <f>IF(M135,0,COUNTIF($M$2:M135,"False"))</f>
        <v>0</v>
      </c>
    </row>
    <row r="136" spans="1:14">
      <c r="A136" s="29" t="s">
        <v>80</v>
      </c>
      <c r="B136" s="29" t="s">
        <v>300</v>
      </c>
      <c r="C136" s="29" t="s">
        <v>303</v>
      </c>
      <c r="D136" s="25" t="s">
        <v>280</v>
      </c>
      <c r="E136" s="20">
        <f>Statewise!V15+Statewise!Z15</f>
        <v>0</v>
      </c>
      <c r="F136" s="30" t="s">
        <v>301</v>
      </c>
      <c r="G136" s="20">
        <f>'Renewal Business_Statewise'!E8</f>
        <v>0</v>
      </c>
      <c r="H136" s="25"/>
      <c r="I136" s="21"/>
      <c r="J136" s="17"/>
      <c r="K136" s="21"/>
      <c r="M136" t="b">
        <f t="shared" si="3"/>
        <v>1</v>
      </c>
      <c r="N136">
        <f>IF(M136,0,COUNTIF($M$2:M136,"False"))</f>
        <v>0</v>
      </c>
    </row>
    <row r="137" spans="1:14">
      <c r="A137" s="29" t="s">
        <v>81</v>
      </c>
      <c r="B137" s="29" t="s">
        <v>300</v>
      </c>
      <c r="C137" s="29" t="s">
        <v>303</v>
      </c>
      <c r="D137" s="25" t="s">
        <v>280</v>
      </c>
      <c r="E137" s="20">
        <f>Statewise!V19+Statewise!Z19</f>
        <v>0</v>
      </c>
      <c r="F137" s="30" t="s">
        <v>301</v>
      </c>
      <c r="G137" s="20">
        <f>'Renewal Business_Statewise'!E9</f>
        <v>0</v>
      </c>
      <c r="H137" s="25"/>
      <c r="I137" s="21"/>
      <c r="J137" s="17"/>
      <c r="K137" s="21"/>
      <c r="M137" t="b">
        <f t="shared" si="3"/>
        <v>1</v>
      </c>
      <c r="N137">
        <f>IF(M137,0,COUNTIF($M$2:M137,"False"))</f>
        <v>0</v>
      </c>
    </row>
    <row r="138" spans="1:14">
      <c r="A138" s="29" t="s">
        <v>82</v>
      </c>
      <c r="B138" s="29" t="s">
        <v>300</v>
      </c>
      <c r="C138" s="29" t="s">
        <v>303</v>
      </c>
      <c r="D138" s="25" t="s">
        <v>280</v>
      </c>
      <c r="E138" s="20">
        <f>Statewise!V23+Statewise!Z23</f>
        <v>0</v>
      </c>
      <c r="F138" s="30" t="s">
        <v>301</v>
      </c>
      <c r="G138" s="20">
        <f>'Renewal Business_Statewise'!E10</f>
        <v>0</v>
      </c>
      <c r="H138" s="25"/>
      <c r="I138" s="21"/>
      <c r="J138" s="17"/>
      <c r="K138" s="21"/>
      <c r="M138" t="b">
        <f t="shared" si="3"/>
        <v>1</v>
      </c>
      <c r="N138">
        <f>IF(M138,0,COUNTIF($M$2:M138,"False"))</f>
        <v>0</v>
      </c>
    </row>
    <row r="139" spans="1:14">
      <c r="A139" s="29" t="s">
        <v>83</v>
      </c>
      <c r="B139" s="29" t="s">
        <v>300</v>
      </c>
      <c r="C139" s="29" t="s">
        <v>303</v>
      </c>
      <c r="D139" s="25" t="s">
        <v>280</v>
      </c>
      <c r="E139" s="20">
        <f>Statewise!V27+Statewise!Z27</f>
        <v>0</v>
      </c>
      <c r="F139" s="30" t="s">
        <v>301</v>
      </c>
      <c r="G139" s="20">
        <f>'Renewal Business_Statewise'!E11</f>
        <v>0</v>
      </c>
      <c r="H139" s="25"/>
      <c r="I139" s="21"/>
      <c r="J139" s="17"/>
      <c r="K139" s="21"/>
      <c r="M139" t="b">
        <f t="shared" si="3"/>
        <v>1</v>
      </c>
      <c r="N139">
        <f>IF(M139,0,COUNTIF($M$2:M139,"False"))</f>
        <v>0</v>
      </c>
    </row>
    <row r="140" spans="1:14">
      <c r="A140" s="29" t="s">
        <v>84</v>
      </c>
      <c r="B140" s="29" t="s">
        <v>300</v>
      </c>
      <c r="C140" s="29" t="s">
        <v>303</v>
      </c>
      <c r="D140" s="25" t="s">
        <v>280</v>
      </c>
      <c r="E140" s="20">
        <f>Statewise!V31+Statewise!Z31</f>
        <v>0</v>
      </c>
      <c r="F140" s="30" t="s">
        <v>301</v>
      </c>
      <c r="G140" s="20">
        <f>'Renewal Business_Statewise'!E12</f>
        <v>0</v>
      </c>
      <c r="H140" s="25"/>
      <c r="I140" s="21"/>
      <c r="J140" s="17"/>
      <c r="K140" s="21"/>
      <c r="M140" t="b">
        <f t="shared" si="3"/>
        <v>1</v>
      </c>
      <c r="N140">
        <f>IF(M140,0,COUNTIF($M$2:M140,"False"))</f>
        <v>0</v>
      </c>
    </row>
    <row r="141" spans="1:14">
      <c r="A141" s="29" t="s">
        <v>85</v>
      </c>
      <c r="B141" s="29" t="s">
        <v>300</v>
      </c>
      <c r="C141" s="29" t="s">
        <v>303</v>
      </c>
      <c r="D141" s="25" t="s">
        <v>280</v>
      </c>
      <c r="E141" s="20">
        <f>Statewise!V35+Statewise!Z35</f>
        <v>0</v>
      </c>
      <c r="F141" s="30" t="s">
        <v>301</v>
      </c>
      <c r="G141" s="20">
        <f>'Renewal Business_Statewise'!E13</f>
        <v>0</v>
      </c>
      <c r="H141" s="25"/>
      <c r="I141" s="21"/>
      <c r="J141" s="17"/>
      <c r="K141" s="21"/>
      <c r="M141" t="b">
        <f t="shared" si="3"/>
        <v>1</v>
      </c>
      <c r="N141">
        <f>IF(M141,0,COUNTIF($M$2:M141,"False"))</f>
        <v>0</v>
      </c>
    </row>
    <row r="142" spans="1:14">
      <c r="A142" s="29" t="s">
        <v>86</v>
      </c>
      <c r="B142" s="29" t="s">
        <v>300</v>
      </c>
      <c r="C142" s="29" t="s">
        <v>303</v>
      </c>
      <c r="D142" s="25" t="s">
        <v>280</v>
      </c>
      <c r="E142" s="20">
        <f>Statewise!V39+Statewise!Z39</f>
        <v>0</v>
      </c>
      <c r="F142" s="30" t="s">
        <v>301</v>
      </c>
      <c r="G142" s="20">
        <f>'Renewal Business_Statewise'!E14</f>
        <v>0</v>
      </c>
      <c r="H142" s="25"/>
      <c r="I142" s="21"/>
      <c r="J142" s="17"/>
      <c r="K142" s="21"/>
      <c r="M142" t="b">
        <f t="shared" si="3"/>
        <v>1</v>
      </c>
      <c r="N142">
        <f>IF(M142,0,COUNTIF($M$2:M142,"False"))</f>
        <v>0</v>
      </c>
    </row>
    <row r="143" spans="1:14">
      <c r="A143" s="29" t="s">
        <v>87</v>
      </c>
      <c r="B143" s="29" t="s">
        <v>300</v>
      </c>
      <c r="C143" s="29" t="s">
        <v>303</v>
      </c>
      <c r="D143" s="25" t="s">
        <v>280</v>
      </c>
      <c r="E143" s="20">
        <f>Statewise!V43+Statewise!Z43</f>
        <v>0</v>
      </c>
      <c r="F143" s="30" t="s">
        <v>301</v>
      </c>
      <c r="G143" s="20">
        <f>'Renewal Business_Statewise'!E15</f>
        <v>0</v>
      </c>
      <c r="H143" s="25"/>
      <c r="I143" s="21"/>
      <c r="J143" s="17"/>
      <c r="K143" s="21"/>
      <c r="M143" t="b">
        <f t="shared" si="3"/>
        <v>1</v>
      </c>
      <c r="N143">
        <f>IF(M143,0,COUNTIF($M$2:M143,"False"))</f>
        <v>0</v>
      </c>
    </row>
    <row r="144" spans="1:14">
      <c r="A144" s="29" t="s">
        <v>88</v>
      </c>
      <c r="B144" s="29" t="s">
        <v>300</v>
      </c>
      <c r="C144" s="29" t="s">
        <v>303</v>
      </c>
      <c r="D144" s="25" t="s">
        <v>280</v>
      </c>
      <c r="E144" s="20">
        <f>Statewise!V47+Statewise!Z47</f>
        <v>0</v>
      </c>
      <c r="F144" s="30" t="s">
        <v>301</v>
      </c>
      <c r="G144" s="20">
        <f>'Renewal Business_Statewise'!E16</f>
        <v>0</v>
      </c>
      <c r="H144" s="25"/>
      <c r="I144" s="21"/>
      <c r="J144" s="17"/>
      <c r="K144" s="21"/>
      <c r="M144" t="b">
        <f t="shared" si="3"/>
        <v>1</v>
      </c>
      <c r="N144">
        <f>IF(M144,0,COUNTIF($M$2:M144,"False"))</f>
        <v>0</v>
      </c>
    </row>
    <row r="145" spans="1:14">
      <c r="A145" s="29" t="s">
        <v>89</v>
      </c>
      <c r="B145" s="29" t="s">
        <v>300</v>
      </c>
      <c r="C145" s="29" t="s">
        <v>303</v>
      </c>
      <c r="D145" s="25" t="s">
        <v>280</v>
      </c>
      <c r="E145" s="20">
        <f>Statewise!V51+Statewise!Z51</f>
        <v>0</v>
      </c>
      <c r="F145" s="30" t="s">
        <v>301</v>
      </c>
      <c r="G145" s="20">
        <f>'Renewal Business_Statewise'!E17</f>
        <v>0</v>
      </c>
      <c r="H145" s="25"/>
      <c r="I145" s="21"/>
      <c r="J145" s="17"/>
      <c r="K145" s="21"/>
      <c r="M145" t="b">
        <f t="shared" si="3"/>
        <v>1</v>
      </c>
      <c r="N145">
        <f>IF(M145,0,COUNTIF($M$2:M145,"False"))</f>
        <v>0</v>
      </c>
    </row>
    <row r="146" spans="1:14">
      <c r="A146" s="29" t="s">
        <v>90</v>
      </c>
      <c r="B146" s="29" t="s">
        <v>300</v>
      </c>
      <c r="C146" s="29" t="s">
        <v>303</v>
      </c>
      <c r="D146" s="25" t="s">
        <v>280</v>
      </c>
      <c r="E146" s="20">
        <f>Statewise!V55+Statewise!Z55</f>
        <v>0</v>
      </c>
      <c r="F146" s="30" t="s">
        <v>301</v>
      </c>
      <c r="G146" s="20">
        <f>'Renewal Business_Statewise'!E18</f>
        <v>0</v>
      </c>
      <c r="H146" s="25"/>
      <c r="I146" s="21"/>
      <c r="J146" s="17"/>
      <c r="K146" s="21"/>
      <c r="M146" t="b">
        <f t="shared" si="3"/>
        <v>1</v>
      </c>
      <c r="N146">
        <f>IF(M146,0,COUNTIF($M$2:M146,"False"))</f>
        <v>0</v>
      </c>
    </row>
    <row r="147" spans="1:14">
      <c r="A147" s="29" t="s">
        <v>91</v>
      </c>
      <c r="B147" s="29" t="s">
        <v>300</v>
      </c>
      <c r="C147" s="29" t="s">
        <v>303</v>
      </c>
      <c r="D147" s="25" t="s">
        <v>280</v>
      </c>
      <c r="E147" s="20">
        <f>Statewise!V59+Statewise!Z59</f>
        <v>0</v>
      </c>
      <c r="F147" s="30" t="s">
        <v>301</v>
      </c>
      <c r="G147" s="20">
        <f>'Renewal Business_Statewise'!E19</f>
        <v>0</v>
      </c>
      <c r="H147" s="25"/>
      <c r="I147" s="21"/>
      <c r="J147" s="17"/>
      <c r="K147" s="21"/>
      <c r="M147" t="b">
        <f t="shared" si="3"/>
        <v>1</v>
      </c>
      <c r="N147">
        <f>IF(M147,0,COUNTIF($M$2:M147,"False"))</f>
        <v>0</v>
      </c>
    </row>
    <row r="148" spans="1:14">
      <c r="A148" s="29" t="s">
        <v>92</v>
      </c>
      <c r="B148" s="29" t="s">
        <v>300</v>
      </c>
      <c r="C148" s="29" t="s">
        <v>303</v>
      </c>
      <c r="D148" s="25" t="s">
        <v>280</v>
      </c>
      <c r="E148" s="20">
        <f>Statewise!V63+Statewise!Z63</f>
        <v>0</v>
      </c>
      <c r="F148" s="30" t="s">
        <v>301</v>
      </c>
      <c r="G148" s="20">
        <f>'Renewal Business_Statewise'!E20</f>
        <v>0</v>
      </c>
      <c r="H148" s="25"/>
      <c r="I148" s="21"/>
      <c r="J148" s="17"/>
      <c r="K148" s="21"/>
      <c r="M148" t="b">
        <f t="shared" si="3"/>
        <v>1</v>
      </c>
      <c r="N148">
        <f>IF(M148,0,COUNTIF($M$2:M148,"False"))</f>
        <v>0</v>
      </c>
    </row>
    <row r="149" spans="1:14">
      <c r="A149" s="29" t="s">
        <v>93</v>
      </c>
      <c r="B149" s="29" t="s">
        <v>300</v>
      </c>
      <c r="C149" s="29" t="s">
        <v>303</v>
      </c>
      <c r="D149" s="25" t="s">
        <v>280</v>
      </c>
      <c r="E149" s="20">
        <f>Statewise!V67+Statewise!Z67</f>
        <v>0</v>
      </c>
      <c r="F149" s="30" t="s">
        <v>301</v>
      </c>
      <c r="G149" s="20">
        <f>'Renewal Business_Statewise'!E21</f>
        <v>0</v>
      </c>
      <c r="H149" s="25"/>
      <c r="I149" s="21"/>
      <c r="J149" s="17"/>
      <c r="K149" s="21"/>
      <c r="M149" t="b">
        <f t="shared" si="3"/>
        <v>1</v>
      </c>
      <c r="N149">
        <f>IF(M149,0,COUNTIF($M$2:M149,"False"))</f>
        <v>0</v>
      </c>
    </row>
    <row r="150" spans="1:14">
      <c r="A150" s="29" t="s">
        <v>94</v>
      </c>
      <c r="B150" s="29" t="s">
        <v>300</v>
      </c>
      <c r="C150" s="29" t="s">
        <v>303</v>
      </c>
      <c r="D150" s="25" t="s">
        <v>280</v>
      </c>
      <c r="E150" s="20">
        <f>Statewise!V71+Statewise!Z71</f>
        <v>0</v>
      </c>
      <c r="F150" s="30" t="s">
        <v>301</v>
      </c>
      <c r="G150" s="20">
        <f>'Renewal Business_Statewise'!E22</f>
        <v>0</v>
      </c>
      <c r="H150" s="25"/>
      <c r="I150" s="21"/>
      <c r="J150" s="17"/>
      <c r="K150" s="21"/>
      <c r="M150" t="b">
        <f t="shared" si="3"/>
        <v>1</v>
      </c>
      <c r="N150">
        <f>IF(M150,0,COUNTIF($M$2:M150,"False"))</f>
        <v>0</v>
      </c>
    </row>
    <row r="151" spans="1:14">
      <c r="A151" s="29" t="s">
        <v>95</v>
      </c>
      <c r="B151" s="29" t="s">
        <v>300</v>
      </c>
      <c r="C151" s="29" t="s">
        <v>303</v>
      </c>
      <c r="D151" s="25" t="s">
        <v>280</v>
      </c>
      <c r="E151" s="20">
        <f>Statewise!V75+Statewise!Z75</f>
        <v>0</v>
      </c>
      <c r="F151" s="30" t="s">
        <v>301</v>
      </c>
      <c r="G151" s="20">
        <f>'Renewal Business_Statewise'!E23</f>
        <v>0</v>
      </c>
      <c r="H151" s="25"/>
      <c r="I151" s="21"/>
      <c r="J151" s="17"/>
      <c r="K151" s="21"/>
      <c r="M151" t="b">
        <f t="shared" si="3"/>
        <v>1</v>
      </c>
      <c r="N151">
        <f>IF(M151,0,COUNTIF($M$2:M151,"False"))</f>
        <v>0</v>
      </c>
    </row>
    <row r="152" spans="1:14">
      <c r="A152" s="29" t="s">
        <v>96</v>
      </c>
      <c r="B152" s="29" t="s">
        <v>300</v>
      </c>
      <c r="C152" s="29" t="s">
        <v>303</v>
      </c>
      <c r="D152" s="25" t="s">
        <v>280</v>
      </c>
      <c r="E152" s="20">
        <f>Statewise!V79+Statewise!Z79</f>
        <v>0</v>
      </c>
      <c r="F152" s="30" t="s">
        <v>301</v>
      </c>
      <c r="G152" s="20">
        <f>'Renewal Business_Statewise'!E24</f>
        <v>0</v>
      </c>
      <c r="H152" s="25"/>
      <c r="I152" s="21"/>
      <c r="J152" s="17"/>
      <c r="K152" s="21"/>
      <c r="M152" t="b">
        <f t="shared" si="3"/>
        <v>1</v>
      </c>
      <c r="N152">
        <f>IF(M152,0,COUNTIF($M$2:M152,"False"))</f>
        <v>0</v>
      </c>
    </row>
    <row r="153" spans="1:14">
      <c r="A153" s="29" t="s">
        <v>97</v>
      </c>
      <c r="B153" s="29" t="s">
        <v>300</v>
      </c>
      <c r="C153" s="29" t="s">
        <v>303</v>
      </c>
      <c r="D153" s="25" t="s">
        <v>280</v>
      </c>
      <c r="E153" s="20">
        <f>Statewise!V83+Statewise!Z83</f>
        <v>0</v>
      </c>
      <c r="F153" s="30" t="s">
        <v>301</v>
      </c>
      <c r="G153" s="20">
        <f>'Renewal Business_Statewise'!E25</f>
        <v>0</v>
      </c>
      <c r="H153" s="25"/>
      <c r="I153" s="21"/>
      <c r="J153" s="17"/>
      <c r="K153" s="21"/>
      <c r="M153" t="b">
        <f t="shared" ref="M153:M216" si="4">AND(ROUND(E153,0)=ROUND(G153,0))</f>
        <v>1</v>
      </c>
      <c r="N153">
        <f>IF(M153,0,COUNTIF($M$2:M153,"False"))</f>
        <v>0</v>
      </c>
    </row>
    <row r="154" spans="1:14">
      <c r="A154" s="29" t="s">
        <v>98</v>
      </c>
      <c r="B154" s="29" t="s">
        <v>300</v>
      </c>
      <c r="C154" s="29" t="s">
        <v>303</v>
      </c>
      <c r="D154" s="25" t="s">
        <v>280</v>
      </c>
      <c r="E154" s="20">
        <f>Statewise!V87+Statewise!Z87</f>
        <v>0</v>
      </c>
      <c r="F154" s="30" t="s">
        <v>301</v>
      </c>
      <c r="G154" s="20">
        <f>'Renewal Business_Statewise'!E26</f>
        <v>0</v>
      </c>
      <c r="H154" s="25"/>
      <c r="I154" s="21"/>
      <c r="J154" s="17"/>
      <c r="K154" s="21"/>
      <c r="M154" t="b">
        <f t="shared" si="4"/>
        <v>1</v>
      </c>
      <c r="N154">
        <f>IF(M154,0,COUNTIF($M$2:M154,"False"))</f>
        <v>0</v>
      </c>
    </row>
    <row r="155" spans="1:14">
      <c r="A155" s="29" t="s">
        <v>99</v>
      </c>
      <c r="B155" s="29" t="s">
        <v>300</v>
      </c>
      <c r="C155" s="29" t="s">
        <v>303</v>
      </c>
      <c r="D155" s="25" t="s">
        <v>280</v>
      </c>
      <c r="E155" s="20">
        <f>Statewise!V91+Statewise!Z91</f>
        <v>0</v>
      </c>
      <c r="F155" s="30" t="s">
        <v>301</v>
      </c>
      <c r="G155" s="20">
        <f>'Renewal Business_Statewise'!E27</f>
        <v>0</v>
      </c>
      <c r="H155" s="25"/>
      <c r="I155" s="21"/>
      <c r="J155" s="17"/>
      <c r="K155" s="21"/>
      <c r="M155" t="b">
        <f t="shared" si="4"/>
        <v>1</v>
      </c>
      <c r="N155">
        <f>IF(M155,0,COUNTIF($M$2:M155,"False"))</f>
        <v>0</v>
      </c>
    </row>
    <row r="156" spans="1:14">
      <c r="A156" s="29" t="s">
        <v>100</v>
      </c>
      <c r="B156" s="29" t="s">
        <v>300</v>
      </c>
      <c r="C156" s="29" t="s">
        <v>303</v>
      </c>
      <c r="D156" s="25" t="s">
        <v>280</v>
      </c>
      <c r="E156" s="20">
        <f>Statewise!V95+Statewise!Z95</f>
        <v>0</v>
      </c>
      <c r="F156" s="30" t="s">
        <v>301</v>
      </c>
      <c r="G156" s="20">
        <f>'Renewal Business_Statewise'!E28</f>
        <v>0</v>
      </c>
      <c r="H156" s="25"/>
      <c r="I156" s="21"/>
      <c r="J156" s="17"/>
      <c r="K156" s="21"/>
      <c r="M156" t="b">
        <f t="shared" si="4"/>
        <v>1</v>
      </c>
      <c r="N156">
        <f>IF(M156,0,COUNTIF($M$2:M156,"False"))</f>
        <v>0</v>
      </c>
    </row>
    <row r="157" spans="1:14">
      <c r="A157" s="29" t="s">
        <v>101</v>
      </c>
      <c r="B157" s="29" t="s">
        <v>300</v>
      </c>
      <c r="C157" s="29" t="s">
        <v>303</v>
      </c>
      <c r="D157" s="25" t="s">
        <v>280</v>
      </c>
      <c r="E157" s="20">
        <f>Statewise!V99+Statewise!Z99</f>
        <v>0</v>
      </c>
      <c r="F157" s="30" t="s">
        <v>301</v>
      </c>
      <c r="G157" s="20">
        <f>'Renewal Business_Statewise'!E29</f>
        <v>0</v>
      </c>
      <c r="H157" s="25"/>
      <c r="I157" s="21"/>
      <c r="J157" s="17"/>
      <c r="K157" s="21"/>
      <c r="M157" t="b">
        <f t="shared" si="4"/>
        <v>1</v>
      </c>
      <c r="N157">
        <f>IF(M157,0,COUNTIF($M$2:M157,"False"))</f>
        <v>0</v>
      </c>
    </row>
    <row r="158" spans="1:14">
      <c r="A158" s="29" t="s">
        <v>102</v>
      </c>
      <c r="B158" s="29" t="s">
        <v>300</v>
      </c>
      <c r="C158" s="29" t="s">
        <v>303</v>
      </c>
      <c r="D158" s="25" t="s">
        <v>280</v>
      </c>
      <c r="E158" s="20">
        <f>Statewise!V103+Statewise!Z103</f>
        <v>0</v>
      </c>
      <c r="F158" s="30" t="s">
        <v>301</v>
      </c>
      <c r="G158" s="20">
        <f>'Renewal Business_Statewise'!E30</f>
        <v>0</v>
      </c>
      <c r="H158" s="25"/>
      <c r="I158" s="21"/>
      <c r="J158" s="17"/>
      <c r="K158" s="21"/>
      <c r="M158" t="b">
        <f t="shared" si="4"/>
        <v>1</v>
      </c>
      <c r="N158">
        <f>IF(M158,0,COUNTIF($M$2:M158,"False"))</f>
        <v>0</v>
      </c>
    </row>
    <row r="159" spans="1:14">
      <c r="A159" s="29" t="s">
        <v>103</v>
      </c>
      <c r="B159" s="29" t="s">
        <v>300</v>
      </c>
      <c r="C159" s="29" t="s">
        <v>303</v>
      </c>
      <c r="D159" s="25" t="s">
        <v>280</v>
      </c>
      <c r="E159" s="20">
        <f>Statewise!V107+Statewise!Z107</f>
        <v>0</v>
      </c>
      <c r="F159" s="30" t="s">
        <v>301</v>
      </c>
      <c r="G159" s="20">
        <f>'Renewal Business_Statewise'!E31</f>
        <v>0</v>
      </c>
      <c r="H159" s="25"/>
      <c r="I159" s="21"/>
      <c r="J159" s="17"/>
      <c r="K159" s="21"/>
      <c r="M159" t="b">
        <f t="shared" si="4"/>
        <v>1</v>
      </c>
      <c r="N159">
        <f>IF(M159,0,COUNTIF($M$2:M159,"False"))</f>
        <v>0</v>
      </c>
    </row>
    <row r="160" spans="1:14">
      <c r="A160" s="29" t="s">
        <v>104</v>
      </c>
      <c r="B160" s="29" t="s">
        <v>300</v>
      </c>
      <c r="C160" s="29" t="s">
        <v>303</v>
      </c>
      <c r="D160" s="25" t="s">
        <v>280</v>
      </c>
      <c r="E160" s="20">
        <f>Statewise!V111+Statewise!Z111</f>
        <v>0</v>
      </c>
      <c r="F160" s="30" t="s">
        <v>301</v>
      </c>
      <c r="G160" s="20">
        <f>'Renewal Business_Statewise'!E32</f>
        <v>0</v>
      </c>
      <c r="H160" s="25"/>
      <c r="I160" s="21"/>
      <c r="J160" s="17"/>
      <c r="K160" s="21"/>
      <c r="M160" t="b">
        <f t="shared" si="4"/>
        <v>1</v>
      </c>
      <c r="N160">
        <f>IF(M160,0,COUNTIF($M$2:M160,"False"))</f>
        <v>0</v>
      </c>
    </row>
    <row r="161" spans="1:14">
      <c r="A161" s="29" t="s">
        <v>105</v>
      </c>
      <c r="B161" s="29" t="s">
        <v>300</v>
      </c>
      <c r="C161" s="29" t="s">
        <v>303</v>
      </c>
      <c r="D161" s="25" t="s">
        <v>280</v>
      </c>
      <c r="E161" s="20">
        <f>Statewise!V115+Statewise!Z115</f>
        <v>0</v>
      </c>
      <c r="F161" s="30" t="s">
        <v>301</v>
      </c>
      <c r="G161" s="20">
        <f>'Renewal Business_Statewise'!E34</f>
        <v>0</v>
      </c>
      <c r="H161" s="25"/>
      <c r="I161" s="21"/>
      <c r="J161" s="17"/>
      <c r="K161" s="21"/>
      <c r="M161" t="b">
        <f t="shared" si="4"/>
        <v>1</v>
      </c>
      <c r="N161">
        <f>IF(M161,0,COUNTIF($M$2:M161,"False"))</f>
        <v>0</v>
      </c>
    </row>
    <row r="162" spans="1:14">
      <c r="A162" s="29" t="s">
        <v>106</v>
      </c>
      <c r="B162" s="29" t="s">
        <v>300</v>
      </c>
      <c r="C162" s="29" t="s">
        <v>303</v>
      </c>
      <c r="D162" s="25" t="s">
        <v>280</v>
      </c>
      <c r="E162" s="20">
        <f>Statewise!V119+Statewise!Z119</f>
        <v>0</v>
      </c>
      <c r="F162" s="30" t="s">
        <v>301</v>
      </c>
      <c r="G162" s="20">
        <f>'Renewal Business_Statewise'!E33</f>
        <v>0</v>
      </c>
      <c r="H162" s="25"/>
      <c r="I162" s="21"/>
      <c r="J162" s="17"/>
      <c r="K162" s="21"/>
      <c r="M162" t="b">
        <f t="shared" si="4"/>
        <v>1</v>
      </c>
      <c r="N162">
        <f>IF(M162,0,COUNTIF($M$2:M162,"False"))</f>
        <v>0</v>
      </c>
    </row>
    <row r="163" spans="1:14">
      <c r="A163" s="29" t="s">
        <v>107</v>
      </c>
      <c r="B163" s="29" t="s">
        <v>300</v>
      </c>
      <c r="C163" s="29" t="s">
        <v>303</v>
      </c>
      <c r="D163" s="25" t="s">
        <v>280</v>
      </c>
      <c r="E163" s="20">
        <f>Statewise!V123+Statewise!Z123</f>
        <v>0</v>
      </c>
      <c r="F163" s="30" t="s">
        <v>301</v>
      </c>
      <c r="G163" s="20">
        <f>'Renewal Business_Statewise'!E35</f>
        <v>0</v>
      </c>
      <c r="H163" s="25"/>
      <c r="I163" s="21"/>
      <c r="J163" s="17"/>
      <c r="K163" s="21"/>
      <c r="M163" t="b">
        <f t="shared" si="4"/>
        <v>1</v>
      </c>
      <c r="N163">
        <f>IF(M163,0,COUNTIF($M$2:M163,"False"))</f>
        <v>0</v>
      </c>
    </row>
    <row r="164" spans="1:14">
      <c r="A164" s="29" t="s">
        <v>108</v>
      </c>
      <c r="B164" s="29" t="s">
        <v>300</v>
      </c>
      <c r="C164" s="29" t="s">
        <v>303</v>
      </c>
      <c r="D164" s="25" t="s">
        <v>280</v>
      </c>
      <c r="E164" s="20">
        <f>Statewise!V127+Statewise!Z127</f>
        <v>0</v>
      </c>
      <c r="F164" s="30" t="s">
        <v>301</v>
      </c>
      <c r="G164" s="20">
        <f>'Renewal Business_Statewise'!E36</f>
        <v>0</v>
      </c>
      <c r="H164" s="25"/>
      <c r="I164" s="21"/>
      <c r="J164" s="17"/>
      <c r="K164" s="21"/>
      <c r="M164" t="b">
        <f t="shared" si="4"/>
        <v>1</v>
      </c>
      <c r="N164">
        <f>IF(M164,0,COUNTIF($M$2:M164,"False"))</f>
        <v>0</v>
      </c>
    </row>
    <row r="165" spans="1:14">
      <c r="A165" s="29" t="s">
        <v>109</v>
      </c>
      <c r="B165" s="29" t="s">
        <v>300</v>
      </c>
      <c r="C165" s="29" t="s">
        <v>303</v>
      </c>
      <c r="D165" s="25" t="s">
        <v>280</v>
      </c>
      <c r="E165" s="20">
        <f>Statewise!V131+Statewise!Z131</f>
        <v>0</v>
      </c>
      <c r="F165" s="30" t="s">
        <v>301</v>
      </c>
      <c r="G165" s="20">
        <f>'Renewal Business_Statewise'!E37</f>
        <v>0</v>
      </c>
      <c r="H165" s="25"/>
      <c r="I165" s="21"/>
      <c r="J165" s="17"/>
      <c r="K165" s="21"/>
      <c r="M165" t="b">
        <f t="shared" si="4"/>
        <v>1</v>
      </c>
      <c r="N165">
        <f>IF(M165,0,COUNTIF($M$2:M165,"False"))</f>
        <v>0</v>
      </c>
    </row>
    <row r="166" spans="1:14">
      <c r="A166" s="29" t="s">
        <v>110</v>
      </c>
      <c r="B166" s="29" t="s">
        <v>300</v>
      </c>
      <c r="C166" s="29" t="s">
        <v>303</v>
      </c>
      <c r="D166" s="25" t="s">
        <v>280</v>
      </c>
      <c r="E166" s="20">
        <f>Statewise!V135+Statewise!Z135</f>
        <v>0</v>
      </c>
      <c r="F166" s="30" t="s">
        <v>301</v>
      </c>
      <c r="G166" s="20">
        <f>'Renewal Business_Statewise'!E38</f>
        <v>0</v>
      </c>
      <c r="H166" s="25"/>
      <c r="I166" s="21"/>
      <c r="J166" s="17"/>
      <c r="K166" s="21"/>
      <c r="M166" t="b">
        <f t="shared" si="4"/>
        <v>1</v>
      </c>
      <c r="N166">
        <f>IF(M166,0,COUNTIF($M$2:M166,"False"))</f>
        <v>0</v>
      </c>
    </row>
    <row r="167" spans="1:14">
      <c r="A167" s="29" t="s">
        <v>111</v>
      </c>
      <c r="B167" s="29" t="s">
        <v>300</v>
      </c>
      <c r="C167" s="29" t="s">
        <v>303</v>
      </c>
      <c r="D167" s="25" t="s">
        <v>280</v>
      </c>
      <c r="E167" s="20">
        <f>Statewise!V139+Statewise!Z139</f>
        <v>0</v>
      </c>
      <c r="F167" s="30" t="s">
        <v>301</v>
      </c>
      <c r="G167" s="20">
        <f>'Renewal Business_Statewise'!E39</f>
        <v>0</v>
      </c>
      <c r="H167" s="25"/>
      <c r="I167" s="21"/>
      <c r="J167" s="17"/>
      <c r="K167" s="21"/>
      <c r="M167" t="b">
        <f t="shared" si="4"/>
        <v>1</v>
      </c>
      <c r="N167">
        <f>IF(M167,0,COUNTIF($M$2:M167,"False"))</f>
        <v>0</v>
      </c>
    </row>
    <row r="168" spans="1:14">
      <c r="A168" s="29" t="s">
        <v>112</v>
      </c>
      <c r="B168" s="29" t="s">
        <v>300</v>
      </c>
      <c r="C168" s="29" t="s">
        <v>303</v>
      </c>
      <c r="D168" s="25" t="s">
        <v>280</v>
      </c>
      <c r="E168" s="20">
        <f>Statewise!V143+Statewise!Z143</f>
        <v>0</v>
      </c>
      <c r="F168" s="30" t="s">
        <v>301</v>
      </c>
      <c r="G168" s="20">
        <f>'Renewal Business_Statewise'!E40</f>
        <v>0</v>
      </c>
      <c r="H168" s="25"/>
      <c r="I168" s="21"/>
      <c r="J168" s="17"/>
      <c r="K168" s="21"/>
      <c r="M168" t="b">
        <f t="shared" si="4"/>
        <v>1</v>
      </c>
      <c r="N168">
        <f>IF(M168,0,COUNTIF($M$2:M168,"False"))</f>
        <v>0</v>
      </c>
    </row>
    <row r="169" spans="1:14">
      <c r="A169" s="29" t="s">
        <v>113</v>
      </c>
      <c r="B169" s="29" t="s">
        <v>300</v>
      </c>
      <c r="C169" s="29" t="s">
        <v>303</v>
      </c>
      <c r="D169" s="25" t="s">
        <v>280</v>
      </c>
      <c r="E169" s="20">
        <f>Statewise!V147+Statewise!Z147</f>
        <v>0</v>
      </c>
      <c r="F169" s="30" t="s">
        <v>301</v>
      </c>
      <c r="G169" s="20">
        <f>'Renewal Business_Statewise'!E41</f>
        <v>0</v>
      </c>
      <c r="H169" s="25"/>
      <c r="I169" s="21"/>
      <c r="J169" s="17"/>
      <c r="K169" s="21"/>
      <c r="M169" t="b">
        <f t="shared" si="4"/>
        <v>1</v>
      </c>
      <c r="N169">
        <f>IF(M169,0,COUNTIF($M$2:M169,"False"))</f>
        <v>0</v>
      </c>
    </row>
    <row r="170" spans="1:14">
      <c r="A170" s="29" t="s">
        <v>114</v>
      </c>
      <c r="B170" s="29" t="s">
        <v>300</v>
      </c>
      <c r="C170" s="29" t="s">
        <v>303</v>
      </c>
      <c r="D170" s="25" t="s">
        <v>280</v>
      </c>
      <c r="E170" s="20">
        <f>Statewise!V151+Statewise!Z151</f>
        <v>0</v>
      </c>
      <c r="F170" s="30" t="s">
        <v>301</v>
      </c>
      <c r="G170" s="20">
        <f>'Renewal Business_Statewise'!E42</f>
        <v>0</v>
      </c>
      <c r="H170" s="25"/>
      <c r="I170" s="21"/>
      <c r="J170" s="17"/>
      <c r="K170" s="21"/>
      <c r="M170" t="b">
        <f t="shared" si="4"/>
        <v>1</v>
      </c>
      <c r="N170">
        <f>IF(M170,0,COUNTIF($M$2:M170,"False"))</f>
        <v>0</v>
      </c>
    </row>
    <row r="171" spans="1:14">
      <c r="A171" s="29" t="s">
        <v>115</v>
      </c>
      <c r="B171" s="29" t="s">
        <v>300</v>
      </c>
      <c r="C171" s="29" t="s">
        <v>303</v>
      </c>
      <c r="D171" s="25" t="s">
        <v>280</v>
      </c>
      <c r="E171" s="20">
        <f>Statewise!V155+Statewise!Z155</f>
        <v>0</v>
      </c>
      <c r="F171" s="30" t="s">
        <v>301</v>
      </c>
      <c r="G171" s="20">
        <f>'Renewal Business_Statewise'!E43</f>
        <v>0</v>
      </c>
      <c r="H171" s="25"/>
      <c r="I171" s="21"/>
      <c r="J171" s="17"/>
      <c r="K171" s="21"/>
      <c r="M171" t="b">
        <f t="shared" si="4"/>
        <v>1</v>
      </c>
      <c r="N171">
        <f>IF(M171,0,COUNTIF($M$2:M171,"False"))</f>
        <v>0</v>
      </c>
    </row>
    <row r="172" spans="1:14">
      <c r="A172" s="29" t="s">
        <v>75</v>
      </c>
      <c r="B172" s="29" t="s">
        <v>304</v>
      </c>
      <c r="C172" s="29" t="s">
        <v>34</v>
      </c>
      <c r="D172" s="25" t="s">
        <v>280</v>
      </c>
      <c r="E172" s="20">
        <f>Statewise!AA11+Statewise!AE11</f>
        <v>0</v>
      </c>
      <c r="F172" s="30" t="s">
        <v>301</v>
      </c>
      <c r="G172" s="20">
        <f>'Renewal Business_Statewise'!F7</f>
        <v>0</v>
      </c>
      <c r="H172" s="25"/>
      <c r="I172" s="21"/>
      <c r="J172" s="17"/>
      <c r="K172" s="21"/>
      <c r="M172" t="b">
        <f t="shared" si="4"/>
        <v>1</v>
      </c>
      <c r="N172">
        <f>IF(M172,0,COUNTIF($M$2:M172,"False"))</f>
        <v>0</v>
      </c>
    </row>
    <row r="173" spans="1:14">
      <c r="A173" s="29" t="s">
        <v>80</v>
      </c>
      <c r="B173" s="29" t="s">
        <v>304</v>
      </c>
      <c r="C173" s="29" t="s">
        <v>34</v>
      </c>
      <c r="D173" s="25" t="s">
        <v>280</v>
      </c>
      <c r="E173" s="20">
        <f>Statewise!AA15+Statewise!AE15</f>
        <v>0</v>
      </c>
      <c r="F173" s="30" t="s">
        <v>301</v>
      </c>
      <c r="G173" s="20">
        <f>'Renewal Business_Statewise'!F8</f>
        <v>0</v>
      </c>
      <c r="H173" s="25"/>
      <c r="I173" s="21"/>
      <c r="J173" s="17"/>
      <c r="K173" s="21"/>
      <c r="M173" t="b">
        <f t="shared" si="4"/>
        <v>1</v>
      </c>
      <c r="N173">
        <f>IF(M173,0,COUNTIF($M$2:M173,"False"))</f>
        <v>0</v>
      </c>
    </row>
    <row r="174" spans="1:14">
      <c r="A174" s="29" t="s">
        <v>81</v>
      </c>
      <c r="B174" s="29" t="s">
        <v>304</v>
      </c>
      <c r="C174" s="29" t="s">
        <v>34</v>
      </c>
      <c r="D174" s="25" t="s">
        <v>280</v>
      </c>
      <c r="E174" s="20">
        <f>Statewise!AA19+Statewise!AE19</f>
        <v>0</v>
      </c>
      <c r="F174" s="30" t="s">
        <v>301</v>
      </c>
      <c r="G174" s="20">
        <f>'Renewal Business_Statewise'!F9</f>
        <v>0</v>
      </c>
      <c r="H174" s="25"/>
      <c r="I174" s="21"/>
      <c r="J174" s="17"/>
      <c r="K174" s="21"/>
      <c r="M174" t="b">
        <f t="shared" si="4"/>
        <v>1</v>
      </c>
      <c r="N174">
        <f>IF(M174,0,COUNTIF($M$2:M174,"False"))</f>
        <v>0</v>
      </c>
    </row>
    <row r="175" spans="1:14">
      <c r="A175" s="29" t="s">
        <v>82</v>
      </c>
      <c r="B175" s="29" t="s">
        <v>304</v>
      </c>
      <c r="C175" s="29" t="s">
        <v>34</v>
      </c>
      <c r="D175" s="25" t="s">
        <v>280</v>
      </c>
      <c r="E175" s="20">
        <f>Statewise!AA23+Statewise!AE23</f>
        <v>0</v>
      </c>
      <c r="F175" s="30" t="s">
        <v>301</v>
      </c>
      <c r="G175" s="20">
        <f>'Renewal Business_Statewise'!F10</f>
        <v>0</v>
      </c>
      <c r="H175" s="25"/>
      <c r="I175" s="21"/>
      <c r="J175" s="17"/>
      <c r="K175" s="21"/>
      <c r="M175" t="b">
        <f t="shared" si="4"/>
        <v>1</v>
      </c>
      <c r="N175">
        <f>IF(M175,0,COUNTIF($M$2:M175,"False"))</f>
        <v>0</v>
      </c>
    </row>
    <row r="176" spans="1:14">
      <c r="A176" s="29" t="s">
        <v>83</v>
      </c>
      <c r="B176" s="29" t="s">
        <v>304</v>
      </c>
      <c r="C176" s="29" t="s">
        <v>34</v>
      </c>
      <c r="D176" s="25" t="s">
        <v>280</v>
      </c>
      <c r="E176" s="20">
        <f>Statewise!AA27+Statewise!AE27</f>
        <v>0</v>
      </c>
      <c r="F176" s="30" t="s">
        <v>301</v>
      </c>
      <c r="G176" s="20">
        <f>'Renewal Business_Statewise'!F11</f>
        <v>0</v>
      </c>
      <c r="H176" s="25"/>
      <c r="I176" s="21"/>
      <c r="J176" s="17"/>
      <c r="K176" s="21"/>
      <c r="M176" t="b">
        <f t="shared" si="4"/>
        <v>1</v>
      </c>
      <c r="N176">
        <f>IF(M176,0,COUNTIF($M$2:M176,"False"))</f>
        <v>0</v>
      </c>
    </row>
    <row r="177" spans="1:14">
      <c r="A177" s="29" t="s">
        <v>84</v>
      </c>
      <c r="B177" s="29" t="s">
        <v>304</v>
      </c>
      <c r="C177" s="29" t="s">
        <v>34</v>
      </c>
      <c r="D177" s="25" t="s">
        <v>280</v>
      </c>
      <c r="E177" s="20">
        <f>Statewise!AA31+Statewise!AE31</f>
        <v>0</v>
      </c>
      <c r="F177" s="30" t="s">
        <v>301</v>
      </c>
      <c r="G177" s="20">
        <f>'Renewal Business_Statewise'!F12</f>
        <v>0</v>
      </c>
      <c r="H177" s="25"/>
      <c r="I177" s="21"/>
      <c r="J177" s="17"/>
      <c r="K177" s="21"/>
      <c r="M177" t="b">
        <f t="shared" si="4"/>
        <v>1</v>
      </c>
      <c r="N177">
        <f>IF(M177,0,COUNTIF($M$2:M177,"False"))</f>
        <v>0</v>
      </c>
    </row>
    <row r="178" spans="1:14">
      <c r="A178" s="29" t="s">
        <v>85</v>
      </c>
      <c r="B178" s="29" t="s">
        <v>304</v>
      </c>
      <c r="C178" s="29" t="s">
        <v>34</v>
      </c>
      <c r="D178" s="25" t="s">
        <v>280</v>
      </c>
      <c r="E178" s="20">
        <f>Statewise!AA35+Statewise!AE35</f>
        <v>0</v>
      </c>
      <c r="F178" s="30" t="s">
        <v>301</v>
      </c>
      <c r="G178" s="20">
        <f>'Renewal Business_Statewise'!F13</f>
        <v>0</v>
      </c>
      <c r="H178" s="25"/>
      <c r="I178" s="21"/>
      <c r="J178" s="17"/>
      <c r="K178" s="21"/>
      <c r="M178" t="b">
        <f t="shared" si="4"/>
        <v>1</v>
      </c>
      <c r="N178">
        <f>IF(M178,0,COUNTIF($M$2:M178,"False"))</f>
        <v>0</v>
      </c>
    </row>
    <row r="179" spans="1:14">
      <c r="A179" s="29" t="s">
        <v>86</v>
      </c>
      <c r="B179" s="29" t="s">
        <v>304</v>
      </c>
      <c r="C179" s="29" t="s">
        <v>34</v>
      </c>
      <c r="D179" s="25" t="s">
        <v>280</v>
      </c>
      <c r="E179" s="20">
        <f>Statewise!AA39+Statewise!AE39</f>
        <v>0</v>
      </c>
      <c r="F179" s="30" t="s">
        <v>301</v>
      </c>
      <c r="G179" s="20">
        <f>'Renewal Business_Statewise'!F14</f>
        <v>0</v>
      </c>
      <c r="H179" s="25"/>
      <c r="I179" s="21"/>
      <c r="J179" s="17"/>
      <c r="K179" s="21"/>
      <c r="M179" t="b">
        <f t="shared" si="4"/>
        <v>1</v>
      </c>
      <c r="N179">
        <f>IF(M179,0,COUNTIF($M$2:M179,"False"))</f>
        <v>0</v>
      </c>
    </row>
    <row r="180" spans="1:14">
      <c r="A180" s="29" t="s">
        <v>87</v>
      </c>
      <c r="B180" s="29" t="s">
        <v>304</v>
      </c>
      <c r="C180" s="29" t="s">
        <v>34</v>
      </c>
      <c r="D180" s="25" t="s">
        <v>280</v>
      </c>
      <c r="E180" s="20">
        <f>Statewise!AA43+Statewise!AE43</f>
        <v>0</v>
      </c>
      <c r="F180" s="30" t="s">
        <v>301</v>
      </c>
      <c r="G180" s="20">
        <f>'Renewal Business_Statewise'!F15</f>
        <v>0</v>
      </c>
      <c r="H180" s="25"/>
      <c r="I180" s="21"/>
      <c r="J180" s="17"/>
      <c r="K180" s="21"/>
      <c r="M180" t="b">
        <f t="shared" si="4"/>
        <v>1</v>
      </c>
      <c r="N180">
        <f>IF(M180,0,COUNTIF($M$2:M180,"False"))</f>
        <v>0</v>
      </c>
    </row>
    <row r="181" spans="1:14">
      <c r="A181" s="29" t="s">
        <v>88</v>
      </c>
      <c r="B181" s="29" t="s">
        <v>304</v>
      </c>
      <c r="C181" s="29" t="s">
        <v>34</v>
      </c>
      <c r="D181" s="25" t="s">
        <v>280</v>
      </c>
      <c r="E181" s="20">
        <f>Statewise!AA47+Statewise!AE47</f>
        <v>0</v>
      </c>
      <c r="F181" s="30" t="s">
        <v>301</v>
      </c>
      <c r="G181" s="20">
        <f>'Renewal Business_Statewise'!F16</f>
        <v>0</v>
      </c>
      <c r="H181" s="25"/>
      <c r="I181" s="21"/>
      <c r="J181" s="17"/>
      <c r="K181" s="21"/>
      <c r="M181" t="b">
        <f t="shared" si="4"/>
        <v>1</v>
      </c>
      <c r="N181">
        <f>IF(M181,0,COUNTIF($M$2:M181,"False"))</f>
        <v>0</v>
      </c>
    </row>
    <row r="182" spans="1:14">
      <c r="A182" s="29" t="s">
        <v>89</v>
      </c>
      <c r="B182" s="29" t="s">
        <v>304</v>
      </c>
      <c r="C182" s="29" t="s">
        <v>34</v>
      </c>
      <c r="D182" s="25" t="s">
        <v>280</v>
      </c>
      <c r="E182" s="20">
        <f>Statewise!AA51+Statewise!AE51</f>
        <v>0</v>
      </c>
      <c r="F182" s="30" t="s">
        <v>301</v>
      </c>
      <c r="G182" s="20">
        <f>'Renewal Business_Statewise'!F17</f>
        <v>0</v>
      </c>
      <c r="H182" s="25"/>
      <c r="I182" s="21"/>
      <c r="J182" s="17"/>
      <c r="K182" s="21"/>
      <c r="M182" t="b">
        <f t="shared" si="4"/>
        <v>1</v>
      </c>
      <c r="N182">
        <f>IF(M182,0,COUNTIF($M$2:M182,"False"))</f>
        <v>0</v>
      </c>
    </row>
    <row r="183" spans="1:14">
      <c r="A183" s="29" t="s">
        <v>90</v>
      </c>
      <c r="B183" s="29" t="s">
        <v>304</v>
      </c>
      <c r="C183" s="29" t="s">
        <v>34</v>
      </c>
      <c r="D183" s="25" t="s">
        <v>280</v>
      </c>
      <c r="E183" s="20">
        <f>Statewise!AA55+Statewise!AE55</f>
        <v>0</v>
      </c>
      <c r="F183" s="30" t="s">
        <v>301</v>
      </c>
      <c r="G183" s="20">
        <f>'Renewal Business_Statewise'!F18</f>
        <v>0</v>
      </c>
      <c r="H183" s="25"/>
      <c r="I183" s="21"/>
      <c r="J183" s="17"/>
      <c r="K183" s="21"/>
      <c r="M183" t="b">
        <f t="shared" si="4"/>
        <v>1</v>
      </c>
      <c r="N183">
        <f>IF(M183,0,COUNTIF($M$2:M183,"False"))</f>
        <v>0</v>
      </c>
    </row>
    <row r="184" spans="1:14">
      <c r="A184" s="29" t="s">
        <v>91</v>
      </c>
      <c r="B184" s="29" t="s">
        <v>304</v>
      </c>
      <c r="C184" s="29" t="s">
        <v>34</v>
      </c>
      <c r="D184" s="25" t="s">
        <v>280</v>
      </c>
      <c r="E184" s="20">
        <f>Statewise!AA59+Statewise!AE59</f>
        <v>0</v>
      </c>
      <c r="F184" s="30" t="s">
        <v>301</v>
      </c>
      <c r="G184" s="20">
        <f>'Renewal Business_Statewise'!F19</f>
        <v>0</v>
      </c>
      <c r="H184" s="25"/>
      <c r="I184" s="21"/>
      <c r="J184" s="17"/>
      <c r="K184" s="21"/>
      <c r="M184" t="b">
        <f t="shared" si="4"/>
        <v>1</v>
      </c>
      <c r="N184">
        <f>IF(M184,0,COUNTIF($M$2:M184,"False"))</f>
        <v>0</v>
      </c>
    </row>
    <row r="185" spans="1:14">
      <c r="A185" s="29" t="s">
        <v>92</v>
      </c>
      <c r="B185" s="29" t="s">
        <v>304</v>
      </c>
      <c r="C185" s="29" t="s">
        <v>34</v>
      </c>
      <c r="D185" s="25" t="s">
        <v>280</v>
      </c>
      <c r="E185" s="20">
        <f>Statewise!AA63+Statewise!AE63</f>
        <v>0</v>
      </c>
      <c r="F185" s="30" t="s">
        <v>301</v>
      </c>
      <c r="G185" s="20">
        <f>'Renewal Business_Statewise'!F20</f>
        <v>0</v>
      </c>
      <c r="H185" s="25"/>
      <c r="I185" s="21"/>
      <c r="J185" s="17"/>
      <c r="K185" s="21"/>
      <c r="M185" t="b">
        <f t="shared" si="4"/>
        <v>1</v>
      </c>
      <c r="N185">
        <f>IF(M185,0,COUNTIF($M$2:M185,"False"))</f>
        <v>0</v>
      </c>
    </row>
    <row r="186" spans="1:14">
      <c r="A186" s="29" t="s">
        <v>93</v>
      </c>
      <c r="B186" s="29" t="s">
        <v>304</v>
      </c>
      <c r="C186" s="29" t="s">
        <v>34</v>
      </c>
      <c r="D186" s="25" t="s">
        <v>280</v>
      </c>
      <c r="E186" s="20">
        <f>Statewise!AA67+Statewise!AE67</f>
        <v>0</v>
      </c>
      <c r="F186" s="30" t="s">
        <v>301</v>
      </c>
      <c r="G186" s="20">
        <f>'Renewal Business_Statewise'!F21</f>
        <v>0</v>
      </c>
      <c r="H186" s="25"/>
      <c r="I186" s="21"/>
      <c r="J186" s="17"/>
      <c r="K186" s="21"/>
      <c r="M186" t="b">
        <f t="shared" si="4"/>
        <v>1</v>
      </c>
      <c r="N186">
        <f>IF(M186,0,COUNTIF($M$2:M186,"False"))</f>
        <v>0</v>
      </c>
    </row>
    <row r="187" spans="1:14">
      <c r="A187" s="29" t="s">
        <v>94</v>
      </c>
      <c r="B187" s="29" t="s">
        <v>304</v>
      </c>
      <c r="C187" s="29" t="s">
        <v>34</v>
      </c>
      <c r="D187" s="25" t="s">
        <v>280</v>
      </c>
      <c r="E187" s="20">
        <f>Statewise!AA71+Statewise!AE71</f>
        <v>0</v>
      </c>
      <c r="F187" s="30" t="s">
        <v>301</v>
      </c>
      <c r="G187" s="20">
        <f>'Renewal Business_Statewise'!F22</f>
        <v>0</v>
      </c>
      <c r="H187" s="25"/>
      <c r="I187" s="21"/>
      <c r="J187" s="17"/>
      <c r="K187" s="21"/>
      <c r="M187" t="b">
        <f t="shared" si="4"/>
        <v>1</v>
      </c>
      <c r="N187">
        <f>IF(M187,0,COUNTIF($M$2:M187,"False"))</f>
        <v>0</v>
      </c>
    </row>
    <row r="188" spans="1:14">
      <c r="A188" s="29" t="s">
        <v>95</v>
      </c>
      <c r="B188" s="29" t="s">
        <v>304</v>
      </c>
      <c r="C188" s="29" t="s">
        <v>34</v>
      </c>
      <c r="D188" s="25" t="s">
        <v>280</v>
      </c>
      <c r="E188" s="20">
        <f>Statewise!AA75+Statewise!AE75</f>
        <v>0</v>
      </c>
      <c r="F188" s="30" t="s">
        <v>301</v>
      </c>
      <c r="G188" s="20">
        <f>'Renewal Business_Statewise'!F23</f>
        <v>0</v>
      </c>
      <c r="H188" s="25"/>
      <c r="I188" s="21"/>
      <c r="J188" s="17"/>
      <c r="K188" s="21"/>
      <c r="M188" t="b">
        <f t="shared" si="4"/>
        <v>1</v>
      </c>
      <c r="N188">
        <f>IF(M188,0,COUNTIF($M$2:M188,"False"))</f>
        <v>0</v>
      </c>
    </row>
    <row r="189" spans="1:14">
      <c r="A189" s="29" t="s">
        <v>96</v>
      </c>
      <c r="B189" s="29" t="s">
        <v>304</v>
      </c>
      <c r="C189" s="29" t="s">
        <v>34</v>
      </c>
      <c r="D189" s="25" t="s">
        <v>280</v>
      </c>
      <c r="E189" s="20">
        <f>Statewise!AA79+Statewise!AE79</f>
        <v>0</v>
      </c>
      <c r="F189" s="30" t="s">
        <v>301</v>
      </c>
      <c r="G189" s="20">
        <f>'Renewal Business_Statewise'!F24</f>
        <v>0</v>
      </c>
      <c r="H189" s="25"/>
      <c r="I189" s="21"/>
      <c r="J189" s="17"/>
      <c r="K189" s="21"/>
      <c r="M189" t="b">
        <f t="shared" si="4"/>
        <v>1</v>
      </c>
      <c r="N189">
        <f>IF(M189,0,COUNTIF($M$2:M189,"False"))</f>
        <v>0</v>
      </c>
    </row>
    <row r="190" spans="1:14">
      <c r="A190" s="29" t="s">
        <v>97</v>
      </c>
      <c r="B190" s="29" t="s">
        <v>304</v>
      </c>
      <c r="C190" s="29" t="s">
        <v>34</v>
      </c>
      <c r="D190" s="25" t="s">
        <v>280</v>
      </c>
      <c r="E190" s="20">
        <f>Statewise!AA83+Statewise!AE83</f>
        <v>0</v>
      </c>
      <c r="F190" s="30" t="s">
        <v>301</v>
      </c>
      <c r="G190" s="20">
        <f>'Renewal Business_Statewise'!F25</f>
        <v>0</v>
      </c>
      <c r="H190" s="25"/>
      <c r="I190" s="21"/>
      <c r="J190" s="17"/>
      <c r="K190" s="21"/>
      <c r="M190" t="b">
        <f t="shared" si="4"/>
        <v>1</v>
      </c>
      <c r="N190">
        <f>IF(M190,0,COUNTIF($M$2:M190,"False"))</f>
        <v>0</v>
      </c>
    </row>
    <row r="191" spans="1:14">
      <c r="A191" s="29" t="s">
        <v>98</v>
      </c>
      <c r="B191" s="29" t="s">
        <v>304</v>
      </c>
      <c r="C191" s="29" t="s">
        <v>34</v>
      </c>
      <c r="D191" s="25" t="s">
        <v>280</v>
      </c>
      <c r="E191" s="20">
        <f>Statewise!AA87+Statewise!AE87</f>
        <v>0</v>
      </c>
      <c r="F191" s="30" t="s">
        <v>301</v>
      </c>
      <c r="G191" s="20">
        <f>'Renewal Business_Statewise'!F26</f>
        <v>0</v>
      </c>
      <c r="H191" s="25"/>
      <c r="I191" s="21"/>
      <c r="J191" s="17"/>
      <c r="K191" s="21"/>
      <c r="M191" t="b">
        <f t="shared" si="4"/>
        <v>1</v>
      </c>
      <c r="N191">
        <f>IF(M191,0,COUNTIF($M$2:M191,"False"))</f>
        <v>0</v>
      </c>
    </row>
    <row r="192" spans="1:14">
      <c r="A192" s="29" t="s">
        <v>99</v>
      </c>
      <c r="B192" s="29" t="s">
        <v>304</v>
      </c>
      <c r="C192" s="29" t="s">
        <v>34</v>
      </c>
      <c r="D192" s="25" t="s">
        <v>280</v>
      </c>
      <c r="E192" s="20">
        <f>Statewise!AA91+Statewise!AE91</f>
        <v>0</v>
      </c>
      <c r="F192" s="30" t="s">
        <v>301</v>
      </c>
      <c r="G192" s="20">
        <f>'Renewal Business_Statewise'!F27</f>
        <v>0</v>
      </c>
      <c r="H192" s="25"/>
      <c r="I192" s="21"/>
      <c r="J192" s="17"/>
      <c r="K192" s="21"/>
      <c r="M192" t="b">
        <f t="shared" si="4"/>
        <v>1</v>
      </c>
      <c r="N192">
        <f>IF(M192,0,COUNTIF($M$2:M192,"False"))</f>
        <v>0</v>
      </c>
    </row>
    <row r="193" spans="1:14">
      <c r="A193" s="29" t="s">
        <v>100</v>
      </c>
      <c r="B193" s="29" t="s">
        <v>304</v>
      </c>
      <c r="C193" s="29" t="s">
        <v>34</v>
      </c>
      <c r="D193" s="25" t="s">
        <v>280</v>
      </c>
      <c r="E193" s="20">
        <f>Statewise!AA95+Statewise!AE95</f>
        <v>0</v>
      </c>
      <c r="F193" s="30" t="s">
        <v>301</v>
      </c>
      <c r="G193" s="20">
        <f>'Renewal Business_Statewise'!F28</f>
        <v>0</v>
      </c>
      <c r="H193" s="25"/>
      <c r="I193" s="21"/>
      <c r="J193" s="17"/>
      <c r="K193" s="21"/>
      <c r="M193" t="b">
        <f t="shared" si="4"/>
        <v>1</v>
      </c>
      <c r="N193">
        <f>IF(M193,0,COUNTIF($M$2:M193,"False"))</f>
        <v>0</v>
      </c>
    </row>
    <row r="194" spans="1:14">
      <c r="A194" s="29" t="s">
        <v>101</v>
      </c>
      <c r="B194" s="29" t="s">
        <v>304</v>
      </c>
      <c r="C194" s="29" t="s">
        <v>34</v>
      </c>
      <c r="D194" s="25" t="s">
        <v>280</v>
      </c>
      <c r="E194" s="20">
        <f>Statewise!AA99+Statewise!AE99</f>
        <v>0</v>
      </c>
      <c r="F194" s="30" t="s">
        <v>301</v>
      </c>
      <c r="G194" s="20">
        <f>'Renewal Business_Statewise'!F29</f>
        <v>0</v>
      </c>
      <c r="H194" s="25"/>
      <c r="I194" s="21"/>
      <c r="J194" s="17"/>
      <c r="K194" s="21"/>
      <c r="M194" t="b">
        <f t="shared" si="4"/>
        <v>1</v>
      </c>
      <c r="N194">
        <f>IF(M194,0,COUNTIF($M$2:M194,"False"))</f>
        <v>0</v>
      </c>
    </row>
    <row r="195" spans="1:14">
      <c r="A195" s="29" t="s">
        <v>102</v>
      </c>
      <c r="B195" s="29" t="s">
        <v>304</v>
      </c>
      <c r="C195" s="29" t="s">
        <v>34</v>
      </c>
      <c r="D195" s="25" t="s">
        <v>280</v>
      </c>
      <c r="E195" s="20">
        <f>Statewise!AA103+Statewise!AE103</f>
        <v>0</v>
      </c>
      <c r="F195" s="30" t="s">
        <v>301</v>
      </c>
      <c r="G195" s="20">
        <f>'Renewal Business_Statewise'!F30</f>
        <v>0</v>
      </c>
      <c r="H195" s="25"/>
      <c r="I195" s="21"/>
      <c r="J195" s="17"/>
      <c r="K195" s="21"/>
      <c r="M195" t="b">
        <f t="shared" si="4"/>
        <v>1</v>
      </c>
      <c r="N195">
        <f>IF(M195,0,COUNTIF($M$2:M195,"False"))</f>
        <v>0</v>
      </c>
    </row>
    <row r="196" spans="1:14">
      <c r="A196" s="29" t="s">
        <v>103</v>
      </c>
      <c r="B196" s="29" t="s">
        <v>304</v>
      </c>
      <c r="C196" s="29" t="s">
        <v>34</v>
      </c>
      <c r="D196" s="25" t="s">
        <v>280</v>
      </c>
      <c r="E196" s="20">
        <f>Statewise!AA107+Statewise!AE107</f>
        <v>0</v>
      </c>
      <c r="F196" s="30" t="s">
        <v>301</v>
      </c>
      <c r="G196" s="20">
        <f>'Renewal Business_Statewise'!F31</f>
        <v>0</v>
      </c>
      <c r="H196" s="25"/>
      <c r="I196" s="21"/>
      <c r="J196" s="17"/>
      <c r="K196" s="21"/>
      <c r="M196" t="b">
        <f t="shared" si="4"/>
        <v>1</v>
      </c>
      <c r="N196">
        <f>IF(M196,0,COUNTIF($M$2:M196,"False"))</f>
        <v>0</v>
      </c>
    </row>
    <row r="197" spans="1:14">
      <c r="A197" s="29" t="s">
        <v>104</v>
      </c>
      <c r="B197" s="29" t="s">
        <v>304</v>
      </c>
      <c r="C197" s="29" t="s">
        <v>34</v>
      </c>
      <c r="D197" s="25" t="s">
        <v>280</v>
      </c>
      <c r="E197" s="20">
        <f>Statewise!AA111+Statewise!AE111</f>
        <v>0</v>
      </c>
      <c r="F197" s="30" t="s">
        <v>301</v>
      </c>
      <c r="G197" s="20">
        <f>'Renewal Business_Statewise'!F32</f>
        <v>0</v>
      </c>
      <c r="H197" s="25"/>
      <c r="I197" s="21"/>
      <c r="J197" s="17"/>
      <c r="K197" s="21"/>
      <c r="M197" t="b">
        <f t="shared" si="4"/>
        <v>1</v>
      </c>
      <c r="N197">
        <f>IF(M197,0,COUNTIF($M$2:M197,"False"))</f>
        <v>0</v>
      </c>
    </row>
    <row r="198" spans="1:14">
      <c r="A198" s="29" t="s">
        <v>105</v>
      </c>
      <c r="B198" s="29" t="s">
        <v>304</v>
      </c>
      <c r="C198" s="29" t="s">
        <v>34</v>
      </c>
      <c r="D198" s="25" t="s">
        <v>280</v>
      </c>
      <c r="E198" s="20">
        <f>Statewise!AA115+Statewise!AE115</f>
        <v>0</v>
      </c>
      <c r="F198" s="30" t="s">
        <v>301</v>
      </c>
      <c r="G198" s="20">
        <f>'Renewal Business_Statewise'!F34</f>
        <v>0</v>
      </c>
      <c r="H198" s="25"/>
      <c r="I198" s="21"/>
      <c r="J198" s="17"/>
      <c r="K198" s="21"/>
      <c r="M198" t="b">
        <f t="shared" si="4"/>
        <v>1</v>
      </c>
      <c r="N198">
        <f>IF(M198,0,COUNTIF($M$2:M198,"False"))</f>
        <v>0</v>
      </c>
    </row>
    <row r="199" spans="1:14">
      <c r="A199" s="29" t="s">
        <v>106</v>
      </c>
      <c r="B199" s="29" t="s">
        <v>304</v>
      </c>
      <c r="C199" s="29" t="s">
        <v>34</v>
      </c>
      <c r="D199" s="25" t="s">
        <v>280</v>
      </c>
      <c r="E199" s="20">
        <f>Statewise!AA119+Statewise!AE119</f>
        <v>0</v>
      </c>
      <c r="F199" s="30" t="s">
        <v>301</v>
      </c>
      <c r="G199" s="20">
        <f>'Renewal Business_Statewise'!F33</f>
        <v>0</v>
      </c>
      <c r="H199" s="25"/>
      <c r="I199" s="21"/>
      <c r="J199" s="17"/>
      <c r="K199" s="21"/>
      <c r="M199" t="b">
        <f t="shared" si="4"/>
        <v>1</v>
      </c>
      <c r="N199">
        <f>IF(M199,0,COUNTIF($M$2:M199,"False"))</f>
        <v>0</v>
      </c>
    </row>
    <row r="200" spans="1:14">
      <c r="A200" s="29" t="s">
        <v>107</v>
      </c>
      <c r="B200" s="29" t="s">
        <v>304</v>
      </c>
      <c r="C200" s="29" t="s">
        <v>34</v>
      </c>
      <c r="D200" s="25" t="s">
        <v>280</v>
      </c>
      <c r="E200" s="20">
        <f>Statewise!AA123+Statewise!AE123</f>
        <v>0</v>
      </c>
      <c r="F200" s="30" t="s">
        <v>301</v>
      </c>
      <c r="G200" s="20">
        <f>'Renewal Business_Statewise'!F35</f>
        <v>0</v>
      </c>
      <c r="H200" s="25"/>
      <c r="I200" s="21"/>
      <c r="J200" s="17"/>
      <c r="K200" s="21"/>
      <c r="M200" t="b">
        <f t="shared" si="4"/>
        <v>1</v>
      </c>
      <c r="N200">
        <f>IF(M200,0,COUNTIF($M$2:M200,"False"))</f>
        <v>0</v>
      </c>
    </row>
    <row r="201" spans="1:14">
      <c r="A201" s="29" t="s">
        <v>108</v>
      </c>
      <c r="B201" s="29" t="s">
        <v>304</v>
      </c>
      <c r="C201" s="29" t="s">
        <v>34</v>
      </c>
      <c r="D201" s="25" t="s">
        <v>280</v>
      </c>
      <c r="E201" s="20">
        <f>Statewise!AA127+Statewise!AE127</f>
        <v>0</v>
      </c>
      <c r="F201" s="30" t="s">
        <v>301</v>
      </c>
      <c r="G201" s="20">
        <f>'Renewal Business_Statewise'!F36</f>
        <v>0</v>
      </c>
      <c r="H201" s="25"/>
      <c r="I201" s="21"/>
      <c r="J201" s="17"/>
      <c r="K201" s="21"/>
      <c r="M201" t="b">
        <f t="shared" si="4"/>
        <v>1</v>
      </c>
      <c r="N201">
        <f>IF(M201,0,COUNTIF($M$2:M201,"False"))</f>
        <v>0</v>
      </c>
    </row>
    <row r="202" spans="1:14">
      <c r="A202" s="29" t="s">
        <v>109</v>
      </c>
      <c r="B202" s="29" t="s">
        <v>304</v>
      </c>
      <c r="C202" s="29" t="s">
        <v>34</v>
      </c>
      <c r="D202" s="25" t="s">
        <v>280</v>
      </c>
      <c r="E202" s="20">
        <f>Statewise!AA131+Statewise!AE131</f>
        <v>0</v>
      </c>
      <c r="F202" s="30" t="s">
        <v>301</v>
      </c>
      <c r="G202" s="20">
        <f>'Renewal Business_Statewise'!F37</f>
        <v>0</v>
      </c>
      <c r="H202" s="25"/>
      <c r="I202" s="21"/>
      <c r="J202" s="17"/>
      <c r="K202" s="21"/>
      <c r="M202" t="b">
        <f t="shared" si="4"/>
        <v>1</v>
      </c>
      <c r="N202">
        <f>IF(M202,0,COUNTIF($M$2:M202,"False"))</f>
        <v>0</v>
      </c>
    </row>
    <row r="203" spans="1:14">
      <c r="A203" s="29" t="s">
        <v>110</v>
      </c>
      <c r="B203" s="29" t="s">
        <v>304</v>
      </c>
      <c r="C203" s="29" t="s">
        <v>34</v>
      </c>
      <c r="D203" s="25" t="s">
        <v>280</v>
      </c>
      <c r="E203" s="20">
        <f>Statewise!AA135+Statewise!AE135</f>
        <v>0</v>
      </c>
      <c r="F203" s="30" t="s">
        <v>301</v>
      </c>
      <c r="G203" s="20">
        <f>'Renewal Business_Statewise'!F38</f>
        <v>0</v>
      </c>
      <c r="H203" s="25"/>
      <c r="I203" s="21"/>
      <c r="J203" s="17"/>
      <c r="K203" s="21"/>
      <c r="M203" t="b">
        <f t="shared" si="4"/>
        <v>1</v>
      </c>
      <c r="N203">
        <f>IF(M203,0,COUNTIF($M$2:M203,"False"))</f>
        <v>0</v>
      </c>
    </row>
    <row r="204" spans="1:14">
      <c r="A204" s="29" t="s">
        <v>111</v>
      </c>
      <c r="B204" s="29" t="s">
        <v>304</v>
      </c>
      <c r="C204" s="29" t="s">
        <v>34</v>
      </c>
      <c r="D204" s="25" t="s">
        <v>280</v>
      </c>
      <c r="E204" s="20">
        <f>Statewise!AA139+Statewise!AE139</f>
        <v>0</v>
      </c>
      <c r="F204" s="30" t="s">
        <v>301</v>
      </c>
      <c r="G204" s="20">
        <f>'Renewal Business_Statewise'!F39</f>
        <v>0</v>
      </c>
      <c r="H204" s="25"/>
      <c r="I204" s="21"/>
      <c r="J204" s="17"/>
      <c r="K204" s="21"/>
      <c r="M204" t="b">
        <f t="shared" si="4"/>
        <v>1</v>
      </c>
      <c r="N204">
        <f>IF(M204,0,COUNTIF($M$2:M204,"False"))</f>
        <v>0</v>
      </c>
    </row>
    <row r="205" spans="1:14">
      <c r="A205" s="29" t="s">
        <v>112</v>
      </c>
      <c r="B205" s="29" t="s">
        <v>304</v>
      </c>
      <c r="C205" s="29" t="s">
        <v>34</v>
      </c>
      <c r="D205" s="25" t="s">
        <v>280</v>
      </c>
      <c r="E205" s="20">
        <f>Statewise!AA143+Statewise!AE143</f>
        <v>0</v>
      </c>
      <c r="F205" s="30" t="s">
        <v>301</v>
      </c>
      <c r="G205" s="20">
        <f>'Renewal Business_Statewise'!F40</f>
        <v>0</v>
      </c>
      <c r="H205" s="25"/>
      <c r="I205" s="21"/>
      <c r="J205" s="17"/>
      <c r="K205" s="21"/>
      <c r="M205" t="b">
        <f t="shared" si="4"/>
        <v>1</v>
      </c>
      <c r="N205">
        <f>IF(M205,0,COUNTIF($M$2:M205,"False"))</f>
        <v>0</v>
      </c>
    </row>
    <row r="206" spans="1:14">
      <c r="A206" s="29" t="s">
        <v>113</v>
      </c>
      <c r="B206" s="29" t="s">
        <v>304</v>
      </c>
      <c r="C206" s="29" t="s">
        <v>34</v>
      </c>
      <c r="D206" s="25" t="s">
        <v>280</v>
      </c>
      <c r="E206" s="20">
        <f>Statewise!AA147+Statewise!AE147</f>
        <v>0</v>
      </c>
      <c r="F206" s="30" t="s">
        <v>301</v>
      </c>
      <c r="G206" s="20">
        <f>'Renewal Business_Statewise'!F41</f>
        <v>0</v>
      </c>
      <c r="H206" s="25"/>
      <c r="I206" s="21"/>
      <c r="J206" s="17"/>
      <c r="K206" s="21"/>
      <c r="M206" t="b">
        <f t="shared" si="4"/>
        <v>1</v>
      </c>
      <c r="N206">
        <f>IF(M206,0,COUNTIF($M$2:M206,"False"))</f>
        <v>0</v>
      </c>
    </row>
    <row r="207" spans="1:14">
      <c r="A207" s="29" t="s">
        <v>114</v>
      </c>
      <c r="B207" s="29" t="s">
        <v>304</v>
      </c>
      <c r="C207" s="29" t="s">
        <v>34</v>
      </c>
      <c r="D207" s="25" t="s">
        <v>280</v>
      </c>
      <c r="E207" s="20">
        <f>Statewise!AA151+Statewise!AE151</f>
        <v>0</v>
      </c>
      <c r="F207" s="30" t="s">
        <v>301</v>
      </c>
      <c r="G207" s="20">
        <f>'Renewal Business_Statewise'!F42</f>
        <v>0</v>
      </c>
      <c r="H207" s="25"/>
      <c r="I207" s="21"/>
      <c r="J207" s="17"/>
      <c r="K207" s="21"/>
      <c r="M207" t="b">
        <f t="shared" si="4"/>
        <v>1</v>
      </c>
      <c r="N207">
        <f>IF(M207,0,COUNTIF($M$2:M207,"False"))</f>
        <v>0</v>
      </c>
    </row>
    <row r="208" spans="1:14">
      <c r="A208" s="29" t="s">
        <v>115</v>
      </c>
      <c r="B208" s="29" t="s">
        <v>304</v>
      </c>
      <c r="C208" s="29" t="s">
        <v>34</v>
      </c>
      <c r="D208" s="25" t="s">
        <v>280</v>
      </c>
      <c r="E208" s="20">
        <f>Statewise!AA155+Statewise!AE155</f>
        <v>0</v>
      </c>
      <c r="F208" s="30" t="s">
        <v>301</v>
      </c>
      <c r="G208" s="20">
        <f>'Renewal Business_Statewise'!F43</f>
        <v>0</v>
      </c>
      <c r="H208" s="25"/>
      <c r="I208" s="21"/>
      <c r="J208" s="17"/>
      <c r="K208" s="21"/>
      <c r="M208" t="b">
        <f t="shared" si="4"/>
        <v>1</v>
      </c>
      <c r="N208">
        <f>IF(M208,0,COUNTIF($M$2:M208,"False"))</f>
        <v>0</v>
      </c>
    </row>
    <row r="209" spans="1:14">
      <c r="A209" s="29" t="s">
        <v>75</v>
      </c>
      <c r="B209" s="29" t="s">
        <v>304</v>
      </c>
      <c r="C209" s="29" t="s">
        <v>302</v>
      </c>
      <c r="D209" s="25" t="s">
        <v>280</v>
      </c>
      <c r="E209" s="20">
        <f>Statewise!AB11+Statewise!AF11</f>
        <v>0</v>
      </c>
      <c r="F209" s="30" t="s">
        <v>301</v>
      </c>
      <c r="G209" s="20">
        <f>'Renewal Business_Statewise'!G7</f>
        <v>0</v>
      </c>
      <c r="H209" s="25"/>
      <c r="I209" s="21"/>
      <c r="J209" s="17"/>
      <c r="K209" s="21"/>
      <c r="M209" t="b">
        <f t="shared" si="4"/>
        <v>1</v>
      </c>
      <c r="N209">
        <f>IF(M209,0,COUNTIF($M$2:M209,"False"))</f>
        <v>0</v>
      </c>
    </row>
    <row r="210" spans="1:14">
      <c r="A210" s="29" t="s">
        <v>80</v>
      </c>
      <c r="B210" s="29" t="s">
        <v>304</v>
      </c>
      <c r="C210" s="29" t="s">
        <v>302</v>
      </c>
      <c r="D210" s="25" t="s">
        <v>280</v>
      </c>
      <c r="E210" s="20">
        <f>Statewise!AB15+Statewise!AF15</f>
        <v>0</v>
      </c>
      <c r="F210" s="30" t="s">
        <v>301</v>
      </c>
      <c r="G210" s="20">
        <f>'Renewal Business_Statewise'!G8</f>
        <v>0</v>
      </c>
      <c r="H210" s="25"/>
      <c r="I210" s="21"/>
      <c r="J210" s="17"/>
      <c r="K210" s="21"/>
      <c r="M210" t="b">
        <f t="shared" si="4"/>
        <v>1</v>
      </c>
      <c r="N210">
        <f>IF(M210,0,COUNTIF($M$2:M210,"False"))</f>
        <v>0</v>
      </c>
    </row>
    <row r="211" spans="1:14">
      <c r="A211" s="29" t="s">
        <v>81</v>
      </c>
      <c r="B211" s="29" t="s">
        <v>304</v>
      </c>
      <c r="C211" s="29" t="s">
        <v>302</v>
      </c>
      <c r="D211" s="25" t="s">
        <v>280</v>
      </c>
      <c r="E211" s="20">
        <f>Statewise!AB19+Statewise!AF19</f>
        <v>0</v>
      </c>
      <c r="F211" s="30" t="s">
        <v>301</v>
      </c>
      <c r="G211" s="20">
        <f>'Renewal Business_Statewise'!G9</f>
        <v>0</v>
      </c>
      <c r="H211" s="25"/>
      <c r="I211" s="21"/>
      <c r="J211" s="17"/>
      <c r="K211" s="21"/>
      <c r="M211" t="b">
        <f t="shared" si="4"/>
        <v>1</v>
      </c>
      <c r="N211">
        <f>IF(M211,0,COUNTIF($M$2:M211,"False"))</f>
        <v>0</v>
      </c>
    </row>
    <row r="212" spans="1:14">
      <c r="A212" s="29" t="s">
        <v>82</v>
      </c>
      <c r="B212" s="29" t="s">
        <v>304</v>
      </c>
      <c r="C212" s="29" t="s">
        <v>302</v>
      </c>
      <c r="D212" s="25" t="s">
        <v>280</v>
      </c>
      <c r="E212" s="20">
        <f>Statewise!AB23+Statewise!AF23</f>
        <v>0</v>
      </c>
      <c r="F212" s="30" t="s">
        <v>301</v>
      </c>
      <c r="G212" s="20">
        <f>'Renewal Business_Statewise'!G10</f>
        <v>0</v>
      </c>
      <c r="H212" s="25"/>
      <c r="I212" s="21"/>
      <c r="J212" s="17"/>
      <c r="K212" s="21"/>
      <c r="M212" t="b">
        <f t="shared" si="4"/>
        <v>1</v>
      </c>
      <c r="N212">
        <f>IF(M212,0,COUNTIF($M$2:M212,"False"))</f>
        <v>0</v>
      </c>
    </row>
    <row r="213" spans="1:14">
      <c r="A213" s="29" t="s">
        <v>83</v>
      </c>
      <c r="B213" s="29" t="s">
        <v>304</v>
      </c>
      <c r="C213" s="29" t="s">
        <v>302</v>
      </c>
      <c r="D213" s="25" t="s">
        <v>280</v>
      </c>
      <c r="E213" s="20">
        <f>Statewise!AB27+Statewise!AF27</f>
        <v>0</v>
      </c>
      <c r="F213" s="30" t="s">
        <v>301</v>
      </c>
      <c r="G213" s="20">
        <f>'Renewal Business_Statewise'!G11</f>
        <v>0</v>
      </c>
      <c r="H213" s="25"/>
      <c r="I213" s="21"/>
      <c r="J213" s="17"/>
      <c r="K213" s="21"/>
      <c r="M213" t="b">
        <f t="shared" si="4"/>
        <v>1</v>
      </c>
      <c r="N213">
        <f>IF(M213,0,COUNTIF($M$2:M213,"False"))</f>
        <v>0</v>
      </c>
    </row>
    <row r="214" spans="1:14">
      <c r="A214" s="29" t="s">
        <v>84</v>
      </c>
      <c r="B214" s="29" t="s">
        <v>304</v>
      </c>
      <c r="C214" s="29" t="s">
        <v>302</v>
      </c>
      <c r="D214" s="25" t="s">
        <v>280</v>
      </c>
      <c r="E214" s="20">
        <f>Statewise!AB31+Statewise!AF31</f>
        <v>0</v>
      </c>
      <c r="F214" s="30" t="s">
        <v>301</v>
      </c>
      <c r="G214" s="20">
        <f>'Renewal Business_Statewise'!G12</f>
        <v>0</v>
      </c>
      <c r="H214" s="25"/>
      <c r="I214" s="21"/>
      <c r="J214" s="17"/>
      <c r="K214" s="21"/>
      <c r="M214" t="b">
        <f t="shared" si="4"/>
        <v>1</v>
      </c>
      <c r="N214">
        <f>IF(M214,0,COUNTIF($M$2:M214,"False"))</f>
        <v>0</v>
      </c>
    </row>
    <row r="215" spans="1:14">
      <c r="A215" s="29" t="s">
        <v>85</v>
      </c>
      <c r="B215" s="29" t="s">
        <v>304</v>
      </c>
      <c r="C215" s="29" t="s">
        <v>302</v>
      </c>
      <c r="D215" s="25" t="s">
        <v>280</v>
      </c>
      <c r="E215" s="20">
        <f>Statewise!AB35+Statewise!AF35</f>
        <v>0</v>
      </c>
      <c r="F215" s="30" t="s">
        <v>301</v>
      </c>
      <c r="G215" s="20">
        <f>'Renewal Business_Statewise'!G13</f>
        <v>0</v>
      </c>
      <c r="H215" s="25"/>
      <c r="I215" s="21"/>
      <c r="J215" s="17"/>
      <c r="K215" s="21"/>
      <c r="M215" t="b">
        <f t="shared" si="4"/>
        <v>1</v>
      </c>
      <c r="N215">
        <f>IF(M215,0,COUNTIF($M$2:M215,"False"))</f>
        <v>0</v>
      </c>
    </row>
    <row r="216" spans="1:14">
      <c r="A216" s="29" t="s">
        <v>86</v>
      </c>
      <c r="B216" s="29" t="s">
        <v>304</v>
      </c>
      <c r="C216" s="29" t="s">
        <v>302</v>
      </c>
      <c r="D216" s="25" t="s">
        <v>280</v>
      </c>
      <c r="E216" s="20">
        <f>Statewise!AB39+Statewise!AF39</f>
        <v>0</v>
      </c>
      <c r="F216" s="30" t="s">
        <v>301</v>
      </c>
      <c r="G216" s="20">
        <f>'Renewal Business_Statewise'!G14</f>
        <v>0</v>
      </c>
      <c r="H216" s="25"/>
      <c r="I216" s="21"/>
      <c r="J216" s="17"/>
      <c r="K216" s="21"/>
      <c r="M216" t="b">
        <f t="shared" si="4"/>
        <v>1</v>
      </c>
      <c r="N216">
        <f>IF(M216,0,COUNTIF($M$2:M216,"False"))</f>
        <v>0</v>
      </c>
    </row>
    <row r="217" spans="1:14">
      <c r="A217" s="29" t="s">
        <v>87</v>
      </c>
      <c r="B217" s="29" t="s">
        <v>304</v>
      </c>
      <c r="C217" s="29" t="s">
        <v>302</v>
      </c>
      <c r="D217" s="25" t="s">
        <v>280</v>
      </c>
      <c r="E217" s="20">
        <f>Statewise!AB43+Statewise!AF43</f>
        <v>0</v>
      </c>
      <c r="F217" s="30" t="s">
        <v>301</v>
      </c>
      <c r="G217" s="20">
        <f>'Renewal Business_Statewise'!G15</f>
        <v>0</v>
      </c>
      <c r="H217" s="25"/>
      <c r="I217" s="21"/>
      <c r="J217" s="17"/>
      <c r="K217" s="21"/>
      <c r="M217" t="b">
        <f t="shared" ref="M217:M280" si="5">AND(ROUND(E217,0)=ROUND(G217,0))</f>
        <v>1</v>
      </c>
      <c r="N217">
        <f>IF(M217,0,COUNTIF($M$2:M217,"False"))</f>
        <v>0</v>
      </c>
    </row>
    <row r="218" spans="1:14">
      <c r="A218" s="29" t="s">
        <v>88</v>
      </c>
      <c r="B218" s="29" t="s">
        <v>304</v>
      </c>
      <c r="C218" s="29" t="s">
        <v>302</v>
      </c>
      <c r="D218" s="25" t="s">
        <v>280</v>
      </c>
      <c r="E218" s="20">
        <f>Statewise!AB47+Statewise!AF47</f>
        <v>0</v>
      </c>
      <c r="F218" s="30" t="s">
        <v>301</v>
      </c>
      <c r="G218" s="20">
        <f>'Renewal Business_Statewise'!G16</f>
        <v>0</v>
      </c>
      <c r="H218" s="25"/>
      <c r="I218" s="21"/>
      <c r="J218" s="17"/>
      <c r="K218" s="21"/>
      <c r="M218" t="b">
        <f t="shared" si="5"/>
        <v>1</v>
      </c>
      <c r="N218">
        <f>IF(M218,0,COUNTIF($M$2:M218,"False"))</f>
        <v>0</v>
      </c>
    </row>
    <row r="219" spans="1:14">
      <c r="A219" s="29" t="s">
        <v>89</v>
      </c>
      <c r="B219" s="29" t="s">
        <v>304</v>
      </c>
      <c r="C219" s="29" t="s">
        <v>302</v>
      </c>
      <c r="D219" s="25" t="s">
        <v>280</v>
      </c>
      <c r="E219" s="20">
        <f>Statewise!AB51+Statewise!AF51</f>
        <v>0</v>
      </c>
      <c r="F219" s="30" t="s">
        <v>301</v>
      </c>
      <c r="G219" s="20">
        <f>'Renewal Business_Statewise'!G17</f>
        <v>0</v>
      </c>
      <c r="H219" s="25"/>
      <c r="I219" s="21"/>
      <c r="J219" s="17"/>
      <c r="K219" s="21"/>
      <c r="M219" t="b">
        <f t="shared" si="5"/>
        <v>1</v>
      </c>
      <c r="N219">
        <f>IF(M219,0,COUNTIF($M$2:M219,"False"))</f>
        <v>0</v>
      </c>
    </row>
    <row r="220" spans="1:14">
      <c r="A220" s="29" t="s">
        <v>90</v>
      </c>
      <c r="B220" s="29" t="s">
        <v>304</v>
      </c>
      <c r="C220" s="29" t="s">
        <v>302</v>
      </c>
      <c r="D220" s="25" t="s">
        <v>280</v>
      </c>
      <c r="E220" s="20">
        <f>Statewise!AB55+Statewise!AF55</f>
        <v>0</v>
      </c>
      <c r="F220" s="30" t="s">
        <v>301</v>
      </c>
      <c r="G220" s="20">
        <f>'Renewal Business_Statewise'!G18</f>
        <v>0</v>
      </c>
      <c r="H220" s="25"/>
      <c r="I220" s="21"/>
      <c r="J220" s="17"/>
      <c r="K220" s="21"/>
      <c r="M220" t="b">
        <f t="shared" si="5"/>
        <v>1</v>
      </c>
      <c r="N220">
        <f>IF(M220,0,COUNTIF($M$2:M220,"False"))</f>
        <v>0</v>
      </c>
    </row>
    <row r="221" spans="1:14">
      <c r="A221" s="29" t="s">
        <v>91</v>
      </c>
      <c r="B221" s="29" t="s">
        <v>304</v>
      </c>
      <c r="C221" s="29" t="s">
        <v>302</v>
      </c>
      <c r="D221" s="25" t="s">
        <v>280</v>
      </c>
      <c r="E221" s="20">
        <f>Statewise!AB59+Statewise!AF59</f>
        <v>0</v>
      </c>
      <c r="F221" s="30" t="s">
        <v>301</v>
      </c>
      <c r="G221" s="20">
        <f>'Renewal Business_Statewise'!G19</f>
        <v>0</v>
      </c>
      <c r="H221" s="25"/>
      <c r="I221" s="21"/>
      <c r="J221" s="17"/>
      <c r="K221" s="21"/>
      <c r="M221" t="b">
        <f t="shared" si="5"/>
        <v>1</v>
      </c>
      <c r="N221">
        <f>IF(M221,0,COUNTIF($M$2:M221,"False"))</f>
        <v>0</v>
      </c>
    </row>
    <row r="222" spans="1:14">
      <c r="A222" s="29" t="s">
        <v>92</v>
      </c>
      <c r="B222" s="29" t="s">
        <v>304</v>
      </c>
      <c r="C222" s="29" t="s">
        <v>302</v>
      </c>
      <c r="D222" s="25" t="s">
        <v>280</v>
      </c>
      <c r="E222" s="20">
        <f>Statewise!AB63+Statewise!AF63</f>
        <v>0</v>
      </c>
      <c r="F222" s="30" t="s">
        <v>301</v>
      </c>
      <c r="G222" s="20">
        <f>'Renewal Business_Statewise'!G20</f>
        <v>0</v>
      </c>
      <c r="H222" s="25"/>
      <c r="I222" s="21"/>
      <c r="J222" s="17"/>
      <c r="K222" s="21"/>
      <c r="M222" t="b">
        <f t="shared" si="5"/>
        <v>1</v>
      </c>
      <c r="N222">
        <f>IF(M222,0,COUNTIF($M$2:M222,"False"))</f>
        <v>0</v>
      </c>
    </row>
    <row r="223" spans="1:14">
      <c r="A223" s="29" t="s">
        <v>93</v>
      </c>
      <c r="B223" s="29" t="s">
        <v>304</v>
      </c>
      <c r="C223" s="29" t="s">
        <v>302</v>
      </c>
      <c r="D223" s="25" t="s">
        <v>280</v>
      </c>
      <c r="E223" s="20">
        <f>Statewise!AB67+Statewise!AF67</f>
        <v>0</v>
      </c>
      <c r="F223" s="30" t="s">
        <v>301</v>
      </c>
      <c r="G223" s="20">
        <f>'Renewal Business_Statewise'!G21</f>
        <v>0</v>
      </c>
      <c r="H223" s="25"/>
      <c r="I223" s="21"/>
      <c r="J223" s="17"/>
      <c r="K223" s="21"/>
      <c r="M223" t="b">
        <f t="shared" si="5"/>
        <v>1</v>
      </c>
      <c r="N223">
        <f>IF(M223,0,COUNTIF($M$2:M223,"False"))</f>
        <v>0</v>
      </c>
    </row>
    <row r="224" spans="1:14">
      <c r="A224" s="29" t="s">
        <v>94</v>
      </c>
      <c r="B224" s="29" t="s">
        <v>304</v>
      </c>
      <c r="C224" s="29" t="s">
        <v>302</v>
      </c>
      <c r="D224" s="25" t="s">
        <v>280</v>
      </c>
      <c r="E224" s="20">
        <f>Statewise!AB71+Statewise!AF71</f>
        <v>0</v>
      </c>
      <c r="F224" s="30" t="s">
        <v>301</v>
      </c>
      <c r="G224" s="20">
        <f>'Renewal Business_Statewise'!G22</f>
        <v>0</v>
      </c>
      <c r="H224" s="25"/>
      <c r="I224" s="21"/>
      <c r="J224" s="17"/>
      <c r="K224" s="21"/>
      <c r="M224" t="b">
        <f t="shared" si="5"/>
        <v>1</v>
      </c>
      <c r="N224">
        <f>IF(M224,0,COUNTIF($M$2:M224,"False"))</f>
        <v>0</v>
      </c>
    </row>
    <row r="225" spans="1:14">
      <c r="A225" s="29" t="s">
        <v>95</v>
      </c>
      <c r="B225" s="29" t="s">
        <v>304</v>
      </c>
      <c r="C225" s="29" t="s">
        <v>302</v>
      </c>
      <c r="D225" s="25" t="s">
        <v>280</v>
      </c>
      <c r="E225" s="20">
        <f>Statewise!AB75+Statewise!AF75</f>
        <v>0</v>
      </c>
      <c r="F225" s="30" t="s">
        <v>301</v>
      </c>
      <c r="G225" s="20">
        <f>'Renewal Business_Statewise'!G23</f>
        <v>0</v>
      </c>
      <c r="H225" s="25"/>
      <c r="I225" s="21"/>
      <c r="J225" s="17"/>
      <c r="K225" s="21"/>
      <c r="M225" t="b">
        <f t="shared" si="5"/>
        <v>1</v>
      </c>
      <c r="N225">
        <f>IF(M225,0,COUNTIF($M$2:M225,"False"))</f>
        <v>0</v>
      </c>
    </row>
    <row r="226" spans="1:14">
      <c r="A226" s="29" t="s">
        <v>96</v>
      </c>
      <c r="B226" s="29" t="s">
        <v>304</v>
      </c>
      <c r="C226" s="29" t="s">
        <v>302</v>
      </c>
      <c r="D226" s="25" t="s">
        <v>280</v>
      </c>
      <c r="E226" s="20">
        <f>Statewise!AB79+Statewise!AF79</f>
        <v>0</v>
      </c>
      <c r="F226" s="30" t="s">
        <v>301</v>
      </c>
      <c r="G226" s="20">
        <f>'Renewal Business_Statewise'!G24</f>
        <v>0</v>
      </c>
      <c r="H226" s="25"/>
      <c r="I226" s="21"/>
      <c r="J226" s="17"/>
      <c r="K226" s="21"/>
      <c r="M226" t="b">
        <f t="shared" si="5"/>
        <v>1</v>
      </c>
      <c r="N226">
        <f>IF(M226,0,COUNTIF($M$2:M226,"False"))</f>
        <v>0</v>
      </c>
    </row>
    <row r="227" spans="1:14">
      <c r="A227" s="29" t="s">
        <v>97</v>
      </c>
      <c r="B227" s="29" t="s">
        <v>304</v>
      </c>
      <c r="C227" s="29" t="s">
        <v>302</v>
      </c>
      <c r="D227" s="25" t="s">
        <v>280</v>
      </c>
      <c r="E227" s="20">
        <f>Statewise!AB83+Statewise!AF83</f>
        <v>0</v>
      </c>
      <c r="F227" s="30" t="s">
        <v>301</v>
      </c>
      <c r="G227" s="20">
        <f>'Renewal Business_Statewise'!G25</f>
        <v>0</v>
      </c>
      <c r="H227" s="25"/>
      <c r="I227" s="21"/>
      <c r="J227" s="17"/>
      <c r="K227" s="21"/>
      <c r="M227" t="b">
        <f t="shared" si="5"/>
        <v>1</v>
      </c>
      <c r="N227">
        <f>IF(M227,0,COUNTIF($M$2:M227,"False"))</f>
        <v>0</v>
      </c>
    </row>
    <row r="228" spans="1:14">
      <c r="A228" s="29" t="s">
        <v>98</v>
      </c>
      <c r="B228" s="29" t="s">
        <v>304</v>
      </c>
      <c r="C228" s="29" t="s">
        <v>302</v>
      </c>
      <c r="D228" s="25" t="s">
        <v>280</v>
      </c>
      <c r="E228" s="20">
        <f>Statewise!AB87+Statewise!AF87</f>
        <v>0</v>
      </c>
      <c r="F228" s="30" t="s">
        <v>301</v>
      </c>
      <c r="G228" s="20">
        <f>'Renewal Business_Statewise'!G26</f>
        <v>0</v>
      </c>
      <c r="H228" s="25"/>
      <c r="I228" s="21"/>
      <c r="J228" s="17"/>
      <c r="K228" s="21"/>
      <c r="M228" t="b">
        <f t="shared" si="5"/>
        <v>1</v>
      </c>
      <c r="N228">
        <f>IF(M228,0,COUNTIF($M$2:M228,"False"))</f>
        <v>0</v>
      </c>
    </row>
    <row r="229" spans="1:14">
      <c r="A229" s="29" t="s">
        <v>99</v>
      </c>
      <c r="B229" s="29" t="s">
        <v>304</v>
      </c>
      <c r="C229" s="29" t="s">
        <v>302</v>
      </c>
      <c r="D229" s="25" t="s">
        <v>280</v>
      </c>
      <c r="E229" s="20">
        <f>Statewise!AB91+Statewise!AF91</f>
        <v>0</v>
      </c>
      <c r="F229" s="30" t="s">
        <v>301</v>
      </c>
      <c r="G229" s="20">
        <f>'Renewal Business_Statewise'!G27</f>
        <v>0</v>
      </c>
      <c r="H229" s="25"/>
      <c r="I229" s="21"/>
      <c r="J229" s="17"/>
      <c r="K229" s="21"/>
      <c r="M229" t="b">
        <f t="shared" si="5"/>
        <v>1</v>
      </c>
      <c r="N229">
        <f>IF(M229,0,COUNTIF($M$2:M229,"False"))</f>
        <v>0</v>
      </c>
    </row>
    <row r="230" spans="1:14">
      <c r="A230" s="29" t="s">
        <v>100</v>
      </c>
      <c r="B230" s="29" t="s">
        <v>304</v>
      </c>
      <c r="C230" s="29" t="s">
        <v>302</v>
      </c>
      <c r="D230" s="25" t="s">
        <v>280</v>
      </c>
      <c r="E230" s="20">
        <f>Statewise!AB95+Statewise!AF95</f>
        <v>0</v>
      </c>
      <c r="F230" s="30" t="s">
        <v>301</v>
      </c>
      <c r="G230" s="20">
        <f>'Renewal Business_Statewise'!G28</f>
        <v>0</v>
      </c>
      <c r="H230" s="25"/>
      <c r="I230" s="21"/>
      <c r="J230" s="17"/>
      <c r="K230" s="21"/>
      <c r="M230" t="b">
        <f t="shared" si="5"/>
        <v>1</v>
      </c>
      <c r="N230">
        <f>IF(M230,0,COUNTIF($M$2:M230,"False"))</f>
        <v>0</v>
      </c>
    </row>
    <row r="231" spans="1:14">
      <c r="A231" s="29" t="s">
        <v>101</v>
      </c>
      <c r="B231" s="29" t="s">
        <v>304</v>
      </c>
      <c r="C231" s="29" t="s">
        <v>302</v>
      </c>
      <c r="D231" s="25" t="s">
        <v>280</v>
      </c>
      <c r="E231" s="20">
        <f>Statewise!AB99+Statewise!AF99</f>
        <v>0</v>
      </c>
      <c r="F231" s="30" t="s">
        <v>301</v>
      </c>
      <c r="G231" s="20">
        <f>'Renewal Business_Statewise'!G29</f>
        <v>0</v>
      </c>
      <c r="H231" s="25"/>
      <c r="I231" s="21"/>
      <c r="J231" s="17"/>
      <c r="K231" s="21"/>
      <c r="M231" t="b">
        <f t="shared" si="5"/>
        <v>1</v>
      </c>
      <c r="N231">
        <f>IF(M231,0,COUNTIF($M$2:M231,"False"))</f>
        <v>0</v>
      </c>
    </row>
    <row r="232" spans="1:14">
      <c r="A232" s="29" t="s">
        <v>102</v>
      </c>
      <c r="B232" s="29" t="s">
        <v>304</v>
      </c>
      <c r="C232" s="29" t="s">
        <v>302</v>
      </c>
      <c r="D232" s="25" t="s">
        <v>280</v>
      </c>
      <c r="E232" s="20">
        <f>Statewise!AB103+Statewise!AF103</f>
        <v>0</v>
      </c>
      <c r="F232" s="30" t="s">
        <v>301</v>
      </c>
      <c r="G232" s="20">
        <f>'Renewal Business_Statewise'!G30</f>
        <v>0</v>
      </c>
      <c r="H232" s="25"/>
      <c r="I232" s="21"/>
      <c r="J232" s="17"/>
      <c r="K232" s="21"/>
      <c r="M232" t="b">
        <f t="shared" si="5"/>
        <v>1</v>
      </c>
      <c r="N232">
        <f>IF(M232,0,COUNTIF($M$2:M232,"False"))</f>
        <v>0</v>
      </c>
    </row>
    <row r="233" spans="1:14">
      <c r="A233" s="29" t="s">
        <v>103</v>
      </c>
      <c r="B233" s="29" t="s">
        <v>304</v>
      </c>
      <c r="C233" s="29" t="s">
        <v>302</v>
      </c>
      <c r="D233" s="25" t="s">
        <v>280</v>
      </c>
      <c r="E233" s="20">
        <f>Statewise!AB107+Statewise!AF107</f>
        <v>0</v>
      </c>
      <c r="F233" s="30" t="s">
        <v>301</v>
      </c>
      <c r="G233" s="20">
        <f>'Renewal Business_Statewise'!G31</f>
        <v>0</v>
      </c>
      <c r="H233" s="25"/>
      <c r="I233" s="21"/>
      <c r="J233" s="17"/>
      <c r="K233" s="21"/>
      <c r="M233" t="b">
        <f t="shared" si="5"/>
        <v>1</v>
      </c>
      <c r="N233">
        <f>IF(M233,0,COUNTIF($M$2:M233,"False"))</f>
        <v>0</v>
      </c>
    </row>
    <row r="234" spans="1:14">
      <c r="A234" s="29" t="s">
        <v>104</v>
      </c>
      <c r="B234" s="29" t="s">
        <v>304</v>
      </c>
      <c r="C234" s="29" t="s">
        <v>302</v>
      </c>
      <c r="D234" s="25" t="s">
        <v>280</v>
      </c>
      <c r="E234" s="20">
        <f>Statewise!AB111+Statewise!AF111</f>
        <v>0</v>
      </c>
      <c r="F234" s="30" t="s">
        <v>301</v>
      </c>
      <c r="G234" s="20">
        <f>'Renewal Business_Statewise'!G32</f>
        <v>0</v>
      </c>
      <c r="H234" s="25"/>
      <c r="I234" s="21"/>
      <c r="J234" s="17"/>
      <c r="K234" s="21"/>
      <c r="M234" t="b">
        <f t="shared" si="5"/>
        <v>1</v>
      </c>
      <c r="N234">
        <f>IF(M234,0,COUNTIF($M$2:M234,"False"))</f>
        <v>0</v>
      </c>
    </row>
    <row r="235" spans="1:14">
      <c r="A235" s="29" t="s">
        <v>105</v>
      </c>
      <c r="B235" s="29" t="s">
        <v>304</v>
      </c>
      <c r="C235" s="29" t="s">
        <v>302</v>
      </c>
      <c r="D235" s="25" t="s">
        <v>280</v>
      </c>
      <c r="E235" s="20">
        <f>Statewise!AB115+Statewise!AF115</f>
        <v>0</v>
      </c>
      <c r="F235" s="30" t="s">
        <v>301</v>
      </c>
      <c r="G235" s="20">
        <f>'Renewal Business_Statewise'!G34</f>
        <v>0</v>
      </c>
      <c r="H235" s="25"/>
      <c r="I235" s="21"/>
      <c r="J235" s="17"/>
      <c r="K235" s="21"/>
      <c r="M235" t="b">
        <f t="shared" si="5"/>
        <v>1</v>
      </c>
      <c r="N235">
        <f>IF(M235,0,COUNTIF($M$2:M235,"False"))</f>
        <v>0</v>
      </c>
    </row>
    <row r="236" spans="1:14">
      <c r="A236" s="29" t="s">
        <v>106</v>
      </c>
      <c r="B236" s="29" t="s">
        <v>304</v>
      </c>
      <c r="C236" s="29" t="s">
        <v>302</v>
      </c>
      <c r="D236" s="25" t="s">
        <v>280</v>
      </c>
      <c r="E236" s="20">
        <f>Statewise!AB119+Statewise!AF119</f>
        <v>0</v>
      </c>
      <c r="F236" s="30" t="s">
        <v>301</v>
      </c>
      <c r="G236" s="20">
        <f>'Renewal Business_Statewise'!G33</f>
        <v>0</v>
      </c>
      <c r="H236" s="25"/>
      <c r="I236" s="21"/>
      <c r="J236" s="17"/>
      <c r="K236" s="21"/>
      <c r="M236" t="b">
        <f t="shared" si="5"/>
        <v>1</v>
      </c>
      <c r="N236">
        <f>IF(M236,0,COUNTIF($M$2:M236,"False"))</f>
        <v>0</v>
      </c>
    </row>
    <row r="237" spans="1:14">
      <c r="A237" s="29" t="s">
        <v>107</v>
      </c>
      <c r="B237" s="29" t="s">
        <v>304</v>
      </c>
      <c r="C237" s="29" t="s">
        <v>302</v>
      </c>
      <c r="D237" s="25" t="s">
        <v>280</v>
      </c>
      <c r="E237" s="20">
        <f>Statewise!AB123+Statewise!AF123</f>
        <v>0</v>
      </c>
      <c r="F237" s="30" t="s">
        <v>301</v>
      </c>
      <c r="G237" s="20">
        <f>'Renewal Business_Statewise'!G35</f>
        <v>0</v>
      </c>
      <c r="H237" s="25"/>
      <c r="I237" s="21"/>
      <c r="J237" s="17"/>
      <c r="K237" s="21"/>
      <c r="M237" t="b">
        <f t="shared" si="5"/>
        <v>1</v>
      </c>
      <c r="N237">
        <f>IF(M237,0,COUNTIF($M$2:M237,"False"))</f>
        <v>0</v>
      </c>
    </row>
    <row r="238" spans="1:14">
      <c r="A238" s="29" t="s">
        <v>108</v>
      </c>
      <c r="B238" s="29" t="s">
        <v>304</v>
      </c>
      <c r="C238" s="29" t="s">
        <v>302</v>
      </c>
      <c r="D238" s="25" t="s">
        <v>280</v>
      </c>
      <c r="E238" s="20">
        <f>Statewise!AB127+Statewise!AF127</f>
        <v>0</v>
      </c>
      <c r="F238" s="30" t="s">
        <v>301</v>
      </c>
      <c r="G238" s="20">
        <f>'Renewal Business_Statewise'!G36</f>
        <v>0</v>
      </c>
      <c r="H238" s="25"/>
      <c r="I238" s="21"/>
      <c r="J238" s="17"/>
      <c r="K238" s="21"/>
      <c r="M238" t="b">
        <f t="shared" si="5"/>
        <v>1</v>
      </c>
      <c r="N238">
        <f>IF(M238,0,COUNTIF($M$2:M238,"False"))</f>
        <v>0</v>
      </c>
    </row>
    <row r="239" spans="1:14">
      <c r="A239" s="29" t="s">
        <v>109</v>
      </c>
      <c r="B239" s="29" t="s">
        <v>304</v>
      </c>
      <c r="C239" s="29" t="s">
        <v>302</v>
      </c>
      <c r="D239" s="25" t="s">
        <v>280</v>
      </c>
      <c r="E239" s="20">
        <f>Statewise!AB131+Statewise!AF131</f>
        <v>0</v>
      </c>
      <c r="F239" s="30" t="s">
        <v>301</v>
      </c>
      <c r="G239" s="20">
        <f>'Renewal Business_Statewise'!G37</f>
        <v>0</v>
      </c>
      <c r="H239" s="25"/>
      <c r="I239" s="21"/>
      <c r="J239" s="17"/>
      <c r="K239" s="21"/>
      <c r="M239" t="b">
        <f t="shared" si="5"/>
        <v>1</v>
      </c>
      <c r="N239">
        <f>IF(M239,0,COUNTIF($M$2:M239,"False"))</f>
        <v>0</v>
      </c>
    </row>
    <row r="240" spans="1:14">
      <c r="A240" s="29" t="s">
        <v>110</v>
      </c>
      <c r="B240" s="29" t="s">
        <v>304</v>
      </c>
      <c r="C240" s="29" t="s">
        <v>302</v>
      </c>
      <c r="D240" s="25" t="s">
        <v>280</v>
      </c>
      <c r="E240" s="20">
        <f>Statewise!AB135+Statewise!AF135</f>
        <v>0</v>
      </c>
      <c r="F240" s="30" t="s">
        <v>301</v>
      </c>
      <c r="G240" s="20">
        <f>'Renewal Business_Statewise'!G38</f>
        <v>0</v>
      </c>
      <c r="H240" s="25"/>
      <c r="I240" s="21"/>
      <c r="J240" s="17"/>
      <c r="K240" s="21"/>
      <c r="M240" t="b">
        <f t="shared" si="5"/>
        <v>1</v>
      </c>
      <c r="N240">
        <f>IF(M240,0,COUNTIF($M$2:M240,"False"))</f>
        <v>0</v>
      </c>
    </row>
    <row r="241" spans="1:14">
      <c r="A241" s="29" t="s">
        <v>111</v>
      </c>
      <c r="B241" s="29" t="s">
        <v>304</v>
      </c>
      <c r="C241" s="29" t="s">
        <v>302</v>
      </c>
      <c r="D241" s="25" t="s">
        <v>280</v>
      </c>
      <c r="E241" s="20">
        <f>Statewise!AB139+Statewise!AF139</f>
        <v>0</v>
      </c>
      <c r="F241" s="30" t="s">
        <v>301</v>
      </c>
      <c r="G241" s="20">
        <f>'Renewal Business_Statewise'!G39</f>
        <v>0</v>
      </c>
      <c r="H241" s="25"/>
      <c r="I241" s="21"/>
      <c r="J241" s="17"/>
      <c r="K241" s="21"/>
      <c r="M241" t="b">
        <f t="shared" si="5"/>
        <v>1</v>
      </c>
      <c r="N241">
        <f>IF(M241,0,COUNTIF($M$2:M241,"False"))</f>
        <v>0</v>
      </c>
    </row>
    <row r="242" spans="1:14">
      <c r="A242" s="29" t="s">
        <v>112</v>
      </c>
      <c r="B242" s="29" t="s">
        <v>304</v>
      </c>
      <c r="C242" s="29" t="s">
        <v>302</v>
      </c>
      <c r="D242" s="25" t="s">
        <v>280</v>
      </c>
      <c r="E242" s="20">
        <f>Statewise!AB143+Statewise!AF143</f>
        <v>0</v>
      </c>
      <c r="F242" s="30" t="s">
        <v>301</v>
      </c>
      <c r="G242" s="20">
        <f>'Renewal Business_Statewise'!G40</f>
        <v>0</v>
      </c>
      <c r="H242" s="25"/>
      <c r="I242" s="21"/>
      <c r="J242" s="17"/>
      <c r="K242" s="21"/>
      <c r="M242" t="b">
        <f t="shared" si="5"/>
        <v>1</v>
      </c>
      <c r="N242">
        <f>IF(M242,0,COUNTIF($M$2:M242,"False"))</f>
        <v>0</v>
      </c>
    </row>
    <row r="243" spans="1:14">
      <c r="A243" s="29" t="s">
        <v>113</v>
      </c>
      <c r="B243" s="29" t="s">
        <v>304</v>
      </c>
      <c r="C243" s="29" t="s">
        <v>302</v>
      </c>
      <c r="D243" s="25" t="s">
        <v>280</v>
      </c>
      <c r="E243" s="20">
        <f>Statewise!AB147+Statewise!AF147</f>
        <v>0</v>
      </c>
      <c r="F243" s="30" t="s">
        <v>301</v>
      </c>
      <c r="G243" s="20">
        <f>'Renewal Business_Statewise'!G41</f>
        <v>0</v>
      </c>
      <c r="H243" s="25"/>
      <c r="I243" s="21"/>
      <c r="J243" s="17"/>
      <c r="K243" s="21"/>
      <c r="M243" t="b">
        <f t="shared" si="5"/>
        <v>1</v>
      </c>
      <c r="N243">
        <f>IF(M243,0,COUNTIF($M$2:M243,"False"))</f>
        <v>0</v>
      </c>
    </row>
    <row r="244" spans="1:14">
      <c r="A244" s="29" t="s">
        <v>114</v>
      </c>
      <c r="B244" s="29" t="s">
        <v>304</v>
      </c>
      <c r="C244" s="29" t="s">
        <v>302</v>
      </c>
      <c r="D244" s="25" t="s">
        <v>280</v>
      </c>
      <c r="E244" s="20">
        <f>Statewise!AB151+Statewise!AF151</f>
        <v>0</v>
      </c>
      <c r="F244" s="30" t="s">
        <v>301</v>
      </c>
      <c r="G244" s="20">
        <f>'Renewal Business_Statewise'!G42</f>
        <v>0</v>
      </c>
      <c r="H244" s="25"/>
      <c r="I244" s="21"/>
      <c r="J244" s="17"/>
      <c r="K244" s="21"/>
      <c r="M244" t="b">
        <f t="shared" si="5"/>
        <v>1</v>
      </c>
      <c r="N244">
        <f>IF(M244,0,COUNTIF($M$2:M244,"False"))</f>
        <v>0</v>
      </c>
    </row>
    <row r="245" spans="1:14">
      <c r="A245" s="29" t="s">
        <v>115</v>
      </c>
      <c r="B245" s="29" t="s">
        <v>304</v>
      </c>
      <c r="C245" s="29" t="s">
        <v>302</v>
      </c>
      <c r="D245" s="25" t="s">
        <v>280</v>
      </c>
      <c r="E245" s="20">
        <f>Statewise!AB155+Statewise!AF155</f>
        <v>0</v>
      </c>
      <c r="F245" s="30" t="s">
        <v>301</v>
      </c>
      <c r="G245" s="20">
        <f>'Renewal Business_Statewise'!G43</f>
        <v>0</v>
      </c>
      <c r="H245" s="25"/>
      <c r="I245" s="21"/>
      <c r="J245" s="17"/>
      <c r="K245" s="21"/>
      <c r="M245" t="b">
        <f t="shared" si="5"/>
        <v>1</v>
      </c>
      <c r="N245">
        <f>IF(M245,0,COUNTIF($M$2:M245,"False"))</f>
        <v>0</v>
      </c>
    </row>
    <row r="246" spans="1:14">
      <c r="A246" s="29" t="s">
        <v>75</v>
      </c>
      <c r="B246" s="29" t="s">
        <v>304</v>
      </c>
      <c r="C246" s="29" t="s">
        <v>241</v>
      </c>
      <c r="D246" s="25" t="s">
        <v>280</v>
      </c>
      <c r="E246" s="20">
        <f>Statewise!AC11+Statewise!AG11</f>
        <v>0</v>
      </c>
      <c r="F246" s="30" t="s">
        <v>301</v>
      </c>
      <c r="G246" s="20">
        <f>'Renewal Business_Statewise'!H7</f>
        <v>0</v>
      </c>
      <c r="H246" s="25"/>
      <c r="I246" s="21"/>
      <c r="J246" s="17"/>
      <c r="K246" s="21"/>
      <c r="M246" t="b">
        <f t="shared" si="5"/>
        <v>1</v>
      </c>
      <c r="N246">
        <f>IF(M246,0,COUNTIF($M$2:M246,"False"))</f>
        <v>0</v>
      </c>
    </row>
    <row r="247" spans="1:14">
      <c r="A247" s="29" t="s">
        <v>80</v>
      </c>
      <c r="B247" s="29" t="s">
        <v>304</v>
      </c>
      <c r="C247" s="29" t="s">
        <v>241</v>
      </c>
      <c r="D247" s="25" t="s">
        <v>280</v>
      </c>
      <c r="E247" s="20">
        <f>Statewise!AC15+Statewise!AG15</f>
        <v>0</v>
      </c>
      <c r="F247" s="30" t="s">
        <v>301</v>
      </c>
      <c r="G247" s="20">
        <f>'Renewal Business_Statewise'!H8</f>
        <v>0</v>
      </c>
      <c r="H247" s="25"/>
      <c r="I247" s="21"/>
      <c r="J247" s="17"/>
      <c r="K247" s="21"/>
      <c r="M247" t="b">
        <f t="shared" si="5"/>
        <v>1</v>
      </c>
      <c r="N247">
        <f>IF(M247,0,COUNTIF($M$2:M247,"False"))</f>
        <v>0</v>
      </c>
    </row>
    <row r="248" spans="1:14">
      <c r="A248" s="29" t="s">
        <v>81</v>
      </c>
      <c r="B248" s="29" t="s">
        <v>304</v>
      </c>
      <c r="C248" s="29" t="s">
        <v>241</v>
      </c>
      <c r="D248" s="25" t="s">
        <v>280</v>
      </c>
      <c r="E248" s="20">
        <f>Statewise!AC19+Statewise!AG19</f>
        <v>0</v>
      </c>
      <c r="F248" s="30" t="s">
        <v>301</v>
      </c>
      <c r="G248" s="20">
        <f>'Renewal Business_Statewise'!H9</f>
        <v>0</v>
      </c>
      <c r="H248" s="25"/>
      <c r="I248" s="21"/>
      <c r="J248" s="17"/>
      <c r="K248" s="21"/>
      <c r="M248" t="b">
        <f t="shared" si="5"/>
        <v>1</v>
      </c>
      <c r="N248">
        <f>IF(M248,0,COUNTIF($M$2:M248,"False"))</f>
        <v>0</v>
      </c>
    </row>
    <row r="249" spans="1:14">
      <c r="A249" s="29" t="s">
        <v>82</v>
      </c>
      <c r="B249" s="29" t="s">
        <v>304</v>
      </c>
      <c r="C249" s="29" t="s">
        <v>241</v>
      </c>
      <c r="D249" s="25" t="s">
        <v>280</v>
      </c>
      <c r="E249" s="20">
        <f>Statewise!AC23+Statewise!AG23</f>
        <v>0</v>
      </c>
      <c r="F249" s="30" t="s">
        <v>301</v>
      </c>
      <c r="G249" s="20">
        <f>'Renewal Business_Statewise'!H10</f>
        <v>0</v>
      </c>
      <c r="H249" s="25"/>
      <c r="I249" s="21"/>
      <c r="J249" s="17"/>
      <c r="K249" s="21"/>
      <c r="M249" t="b">
        <f t="shared" si="5"/>
        <v>1</v>
      </c>
      <c r="N249">
        <f>IF(M249,0,COUNTIF($M$2:M249,"False"))</f>
        <v>0</v>
      </c>
    </row>
    <row r="250" spans="1:14">
      <c r="A250" s="29" t="s">
        <v>83</v>
      </c>
      <c r="B250" s="29" t="s">
        <v>304</v>
      </c>
      <c r="C250" s="29" t="s">
        <v>241</v>
      </c>
      <c r="D250" s="25" t="s">
        <v>280</v>
      </c>
      <c r="E250" s="20">
        <f>Statewise!AC27+Statewise!AG27</f>
        <v>0</v>
      </c>
      <c r="F250" s="30" t="s">
        <v>301</v>
      </c>
      <c r="G250" s="20">
        <f>'Renewal Business_Statewise'!H11</f>
        <v>0</v>
      </c>
      <c r="H250" s="25"/>
      <c r="I250" s="21"/>
      <c r="J250" s="17"/>
      <c r="K250" s="21"/>
      <c r="M250" t="b">
        <f t="shared" si="5"/>
        <v>1</v>
      </c>
      <c r="N250">
        <f>IF(M250,0,COUNTIF($M$2:M250,"False"))</f>
        <v>0</v>
      </c>
    </row>
    <row r="251" spans="1:14">
      <c r="A251" s="29" t="s">
        <v>84</v>
      </c>
      <c r="B251" s="29" t="s">
        <v>304</v>
      </c>
      <c r="C251" s="29" t="s">
        <v>241</v>
      </c>
      <c r="D251" s="25" t="s">
        <v>280</v>
      </c>
      <c r="E251" s="20">
        <f>Statewise!AC31+Statewise!AG31</f>
        <v>0</v>
      </c>
      <c r="F251" s="30" t="s">
        <v>301</v>
      </c>
      <c r="G251" s="20">
        <f>'Renewal Business_Statewise'!H12</f>
        <v>0</v>
      </c>
      <c r="H251" s="25"/>
      <c r="I251" s="21"/>
      <c r="J251" s="17"/>
      <c r="K251" s="21"/>
      <c r="M251" t="b">
        <f t="shared" si="5"/>
        <v>1</v>
      </c>
      <c r="N251">
        <f>IF(M251,0,COUNTIF($M$2:M251,"False"))</f>
        <v>0</v>
      </c>
    </row>
    <row r="252" spans="1:14">
      <c r="A252" s="29" t="s">
        <v>85</v>
      </c>
      <c r="B252" s="29" t="s">
        <v>304</v>
      </c>
      <c r="C252" s="29" t="s">
        <v>241</v>
      </c>
      <c r="D252" s="25" t="s">
        <v>280</v>
      </c>
      <c r="E252" s="20">
        <f>Statewise!AC35+Statewise!AG35</f>
        <v>0</v>
      </c>
      <c r="F252" s="30" t="s">
        <v>301</v>
      </c>
      <c r="G252" s="20">
        <f>'Renewal Business_Statewise'!H13</f>
        <v>0</v>
      </c>
      <c r="H252" s="25"/>
      <c r="I252" s="21"/>
      <c r="J252" s="17"/>
      <c r="K252" s="21"/>
      <c r="M252" t="b">
        <f t="shared" si="5"/>
        <v>1</v>
      </c>
      <c r="N252">
        <f>IF(M252,0,COUNTIF($M$2:M252,"False"))</f>
        <v>0</v>
      </c>
    </row>
    <row r="253" spans="1:14">
      <c r="A253" s="29" t="s">
        <v>86</v>
      </c>
      <c r="B253" s="29" t="s">
        <v>304</v>
      </c>
      <c r="C253" s="29" t="s">
        <v>241</v>
      </c>
      <c r="D253" s="25" t="s">
        <v>280</v>
      </c>
      <c r="E253" s="20">
        <f>Statewise!AC39+Statewise!AG39</f>
        <v>0</v>
      </c>
      <c r="F253" s="30" t="s">
        <v>301</v>
      </c>
      <c r="G253" s="20">
        <f>'Renewal Business_Statewise'!H14</f>
        <v>0</v>
      </c>
      <c r="H253" s="25"/>
      <c r="I253" s="21"/>
      <c r="J253" s="17"/>
      <c r="K253" s="21"/>
      <c r="M253" t="b">
        <f t="shared" si="5"/>
        <v>1</v>
      </c>
      <c r="N253">
        <f>IF(M253,0,COUNTIF($M$2:M253,"False"))</f>
        <v>0</v>
      </c>
    </row>
    <row r="254" spans="1:14">
      <c r="A254" s="29" t="s">
        <v>87</v>
      </c>
      <c r="B254" s="29" t="s">
        <v>304</v>
      </c>
      <c r="C254" s="29" t="s">
        <v>241</v>
      </c>
      <c r="D254" s="25" t="s">
        <v>280</v>
      </c>
      <c r="E254" s="20">
        <f>Statewise!AC43+Statewise!AG43</f>
        <v>0</v>
      </c>
      <c r="F254" s="30" t="s">
        <v>301</v>
      </c>
      <c r="G254" s="20">
        <f>'Renewal Business_Statewise'!H15</f>
        <v>0</v>
      </c>
      <c r="H254" s="25"/>
      <c r="I254" s="21"/>
      <c r="J254" s="17"/>
      <c r="K254" s="21"/>
      <c r="M254" t="b">
        <f t="shared" si="5"/>
        <v>1</v>
      </c>
      <c r="N254">
        <f>IF(M254,0,COUNTIF($M$2:M254,"False"))</f>
        <v>0</v>
      </c>
    </row>
    <row r="255" spans="1:14">
      <c r="A255" s="29" t="s">
        <v>88</v>
      </c>
      <c r="B255" s="29" t="s">
        <v>304</v>
      </c>
      <c r="C255" s="29" t="s">
        <v>241</v>
      </c>
      <c r="D255" s="25" t="s">
        <v>280</v>
      </c>
      <c r="E255" s="20">
        <f>Statewise!AC47+Statewise!AG47</f>
        <v>0</v>
      </c>
      <c r="F255" s="30" t="s">
        <v>301</v>
      </c>
      <c r="G255" s="20">
        <f>'Renewal Business_Statewise'!H16</f>
        <v>0</v>
      </c>
      <c r="H255" s="25"/>
      <c r="I255" s="21"/>
      <c r="J255" s="17"/>
      <c r="K255" s="21"/>
      <c r="M255" t="b">
        <f t="shared" si="5"/>
        <v>1</v>
      </c>
      <c r="N255">
        <f>IF(M255,0,COUNTIF($M$2:M255,"False"))</f>
        <v>0</v>
      </c>
    </row>
    <row r="256" spans="1:14">
      <c r="A256" s="29" t="s">
        <v>89</v>
      </c>
      <c r="B256" s="29" t="s">
        <v>304</v>
      </c>
      <c r="C256" s="29" t="s">
        <v>241</v>
      </c>
      <c r="D256" s="25" t="s">
        <v>280</v>
      </c>
      <c r="E256" s="20">
        <f>Statewise!AC51+Statewise!AG51</f>
        <v>0</v>
      </c>
      <c r="F256" s="30" t="s">
        <v>301</v>
      </c>
      <c r="G256" s="20">
        <f>'Renewal Business_Statewise'!H17</f>
        <v>0</v>
      </c>
      <c r="H256" s="25"/>
      <c r="I256" s="21"/>
      <c r="J256" s="17"/>
      <c r="K256" s="21"/>
      <c r="M256" t="b">
        <f t="shared" si="5"/>
        <v>1</v>
      </c>
      <c r="N256">
        <f>IF(M256,0,COUNTIF($M$2:M256,"False"))</f>
        <v>0</v>
      </c>
    </row>
    <row r="257" spans="1:14">
      <c r="A257" s="29" t="s">
        <v>90</v>
      </c>
      <c r="B257" s="29" t="s">
        <v>304</v>
      </c>
      <c r="C257" s="29" t="s">
        <v>241</v>
      </c>
      <c r="D257" s="25" t="s">
        <v>280</v>
      </c>
      <c r="E257" s="20">
        <f>Statewise!AC55+Statewise!AG55</f>
        <v>0</v>
      </c>
      <c r="F257" s="30" t="s">
        <v>301</v>
      </c>
      <c r="G257" s="20">
        <f>'Renewal Business_Statewise'!H18</f>
        <v>0</v>
      </c>
      <c r="H257" s="25"/>
      <c r="I257" s="21"/>
      <c r="J257" s="17"/>
      <c r="K257" s="21"/>
      <c r="M257" t="b">
        <f t="shared" si="5"/>
        <v>1</v>
      </c>
      <c r="N257">
        <f>IF(M257,0,COUNTIF($M$2:M257,"False"))</f>
        <v>0</v>
      </c>
    </row>
    <row r="258" spans="1:14">
      <c r="A258" s="29" t="s">
        <v>91</v>
      </c>
      <c r="B258" s="29" t="s">
        <v>304</v>
      </c>
      <c r="C258" s="29" t="s">
        <v>241</v>
      </c>
      <c r="D258" s="25" t="s">
        <v>280</v>
      </c>
      <c r="E258" s="20">
        <f>Statewise!AC59+Statewise!AG59</f>
        <v>0</v>
      </c>
      <c r="F258" s="30" t="s">
        <v>301</v>
      </c>
      <c r="G258" s="20">
        <f>'Renewal Business_Statewise'!H19</f>
        <v>0</v>
      </c>
      <c r="H258" s="25"/>
      <c r="I258" s="21"/>
      <c r="J258" s="17"/>
      <c r="K258" s="21"/>
      <c r="M258" t="b">
        <f t="shared" si="5"/>
        <v>1</v>
      </c>
      <c r="N258">
        <f>IF(M258,0,COUNTIF($M$2:M258,"False"))</f>
        <v>0</v>
      </c>
    </row>
    <row r="259" spans="1:14">
      <c r="A259" s="29" t="s">
        <v>92</v>
      </c>
      <c r="B259" s="29" t="s">
        <v>304</v>
      </c>
      <c r="C259" s="29" t="s">
        <v>241</v>
      </c>
      <c r="D259" s="25" t="s">
        <v>280</v>
      </c>
      <c r="E259" s="20">
        <f>Statewise!AC63+Statewise!AG63</f>
        <v>0</v>
      </c>
      <c r="F259" s="30" t="s">
        <v>301</v>
      </c>
      <c r="G259" s="20">
        <f>'Renewal Business_Statewise'!H20</f>
        <v>0</v>
      </c>
      <c r="H259" s="25"/>
      <c r="I259" s="21"/>
      <c r="J259" s="17"/>
      <c r="K259" s="21"/>
      <c r="M259" t="b">
        <f t="shared" si="5"/>
        <v>1</v>
      </c>
      <c r="N259">
        <f>IF(M259,0,COUNTIF($M$2:M259,"False"))</f>
        <v>0</v>
      </c>
    </row>
    <row r="260" spans="1:14">
      <c r="A260" s="29" t="s">
        <v>93</v>
      </c>
      <c r="B260" s="29" t="s">
        <v>304</v>
      </c>
      <c r="C260" s="29" t="s">
        <v>241</v>
      </c>
      <c r="D260" s="25" t="s">
        <v>280</v>
      </c>
      <c r="E260" s="20">
        <f>Statewise!AC67+Statewise!AG67</f>
        <v>0</v>
      </c>
      <c r="F260" s="30" t="s">
        <v>301</v>
      </c>
      <c r="G260" s="20">
        <f>'Renewal Business_Statewise'!H21</f>
        <v>0</v>
      </c>
      <c r="H260" s="25"/>
      <c r="I260" s="21"/>
      <c r="J260" s="17"/>
      <c r="K260" s="21"/>
      <c r="M260" t="b">
        <f t="shared" si="5"/>
        <v>1</v>
      </c>
      <c r="N260">
        <f>IF(M260,0,COUNTIF($M$2:M260,"False"))</f>
        <v>0</v>
      </c>
    </row>
    <row r="261" spans="1:14">
      <c r="A261" s="29" t="s">
        <v>94</v>
      </c>
      <c r="B261" s="29" t="s">
        <v>304</v>
      </c>
      <c r="C261" s="29" t="s">
        <v>241</v>
      </c>
      <c r="D261" s="25" t="s">
        <v>280</v>
      </c>
      <c r="E261" s="20">
        <f>Statewise!AC71+Statewise!AG71</f>
        <v>0</v>
      </c>
      <c r="F261" s="30" t="s">
        <v>301</v>
      </c>
      <c r="G261" s="20">
        <f>'Renewal Business_Statewise'!H22</f>
        <v>0</v>
      </c>
      <c r="H261" s="25"/>
      <c r="I261" s="21"/>
      <c r="J261" s="17"/>
      <c r="K261" s="21"/>
      <c r="M261" t="b">
        <f t="shared" si="5"/>
        <v>1</v>
      </c>
      <c r="N261">
        <f>IF(M261,0,COUNTIF($M$2:M261,"False"))</f>
        <v>0</v>
      </c>
    </row>
    <row r="262" spans="1:14">
      <c r="A262" s="29" t="s">
        <v>95</v>
      </c>
      <c r="B262" s="29" t="s">
        <v>304</v>
      </c>
      <c r="C262" s="29" t="s">
        <v>241</v>
      </c>
      <c r="D262" s="25" t="s">
        <v>280</v>
      </c>
      <c r="E262" s="20">
        <f>Statewise!AC75+Statewise!AG75</f>
        <v>0</v>
      </c>
      <c r="F262" s="30" t="s">
        <v>301</v>
      </c>
      <c r="G262" s="20">
        <f>'Renewal Business_Statewise'!H23</f>
        <v>0</v>
      </c>
      <c r="H262" s="25"/>
      <c r="I262" s="21"/>
      <c r="J262" s="17"/>
      <c r="K262" s="21"/>
      <c r="M262" t="b">
        <f t="shared" si="5"/>
        <v>1</v>
      </c>
      <c r="N262">
        <f>IF(M262,0,COUNTIF($M$2:M262,"False"))</f>
        <v>0</v>
      </c>
    </row>
    <row r="263" spans="1:14">
      <c r="A263" s="29" t="s">
        <v>96</v>
      </c>
      <c r="B263" s="29" t="s">
        <v>304</v>
      </c>
      <c r="C263" s="29" t="s">
        <v>241</v>
      </c>
      <c r="D263" s="25" t="s">
        <v>280</v>
      </c>
      <c r="E263" s="20">
        <f>Statewise!AC79+Statewise!AG79</f>
        <v>0</v>
      </c>
      <c r="F263" s="30" t="s">
        <v>301</v>
      </c>
      <c r="G263" s="20">
        <f>'Renewal Business_Statewise'!H24</f>
        <v>0</v>
      </c>
      <c r="H263" s="25"/>
      <c r="I263" s="21"/>
      <c r="J263" s="17"/>
      <c r="K263" s="21"/>
      <c r="M263" t="b">
        <f t="shared" si="5"/>
        <v>1</v>
      </c>
      <c r="N263">
        <f>IF(M263,0,COUNTIF($M$2:M263,"False"))</f>
        <v>0</v>
      </c>
    </row>
    <row r="264" spans="1:14">
      <c r="A264" s="29" t="s">
        <v>97</v>
      </c>
      <c r="B264" s="29" t="s">
        <v>304</v>
      </c>
      <c r="C264" s="29" t="s">
        <v>241</v>
      </c>
      <c r="D264" s="25" t="s">
        <v>280</v>
      </c>
      <c r="E264" s="20">
        <f>Statewise!AC83+Statewise!AG83</f>
        <v>0</v>
      </c>
      <c r="F264" s="30" t="s">
        <v>301</v>
      </c>
      <c r="G264" s="20">
        <f>'Renewal Business_Statewise'!H25</f>
        <v>0</v>
      </c>
      <c r="H264" s="25"/>
      <c r="I264" s="21"/>
      <c r="J264" s="17"/>
      <c r="K264" s="21"/>
      <c r="M264" t="b">
        <f t="shared" si="5"/>
        <v>1</v>
      </c>
      <c r="N264">
        <f>IF(M264,0,COUNTIF($M$2:M264,"False"))</f>
        <v>0</v>
      </c>
    </row>
    <row r="265" spans="1:14">
      <c r="A265" s="29" t="s">
        <v>98</v>
      </c>
      <c r="B265" s="29" t="s">
        <v>304</v>
      </c>
      <c r="C265" s="29" t="s">
        <v>241</v>
      </c>
      <c r="D265" s="25" t="s">
        <v>280</v>
      </c>
      <c r="E265" s="20">
        <f>Statewise!AC87+Statewise!AG87</f>
        <v>0</v>
      </c>
      <c r="F265" s="30" t="s">
        <v>301</v>
      </c>
      <c r="G265" s="20">
        <f>'Renewal Business_Statewise'!H26</f>
        <v>0</v>
      </c>
      <c r="H265" s="25"/>
      <c r="I265" s="21"/>
      <c r="J265" s="17"/>
      <c r="K265" s="21"/>
      <c r="M265" t="b">
        <f t="shared" si="5"/>
        <v>1</v>
      </c>
      <c r="N265">
        <f>IF(M265,0,COUNTIF($M$2:M265,"False"))</f>
        <v>0</v>
      </c>
    </row>
    <row r="266" spans="1:14">
      <c r="A266" s="29" t="s">
        <v>99</v>
      </c>
      <c r="B266" s="29" t="s">
        <v>304</v>
      </c>
      <c r="C266" s="29" t="s">
        <v>241</v>
      </c>
      <c r="D266" s="25" t="s">
        <v>280</v>
      </c>
      <c r="E266" s="20">
        <f>Statewise!AC91+Statewise!AG91</f>
        <v>0</v>
      </c>
      <c r="F266" s="30" t="s">
        <v>301</v>
      </c>
      <c r="G266" s="20">
        <f>'Renewal Business_Statewise'!H27</f>
        <v>0</v>
      </c>
      <c r="H266" s="25"/>
      <c r="I266" s="21"/>
      <c r="J266" s="17"/>
      <c r="K266" s="21"/>
      <c r="M266" t="b">
        <f t="shared" si="5"/>
        <v>1</v>
      </c>
      <c r="N266">
        <f>IF(M266,0,COUNTIF($M$2:M266,"False"))</f>
        <v>0</v>
      </c>
    </row>
    <row r="267" spans="1:14">
      <c r="A267" s="29" t="s">
        <v>100</v>
      </c>
      <c r="B267" s="29" t="s">
        <v>304</v>
      </c>
      <c r="C267" s="29" t="s">
        <v>241</v>
      </c>
      <c r="D267" s="25" t="s">
        <v>280</v>
      </c>
      <c r="E267" s="20">
        <f>Statewise!AC95+Statewise!AG95</f>
        <v>0</v>
      </c>
      <c r="F267" s="30" t="s">
        <v>301</v>
      </c>
      <c r="G267" s="20">
        <f>'Renewal Business_Statewise'!H28</f>
        <v>0</v>
      </c>
      <c r="H267" s="25"/>
      <c r="I267" s="21"/>
      <c r="J267" s="17"/>
      <c r="K267" s="21"/>
      <c r="M267" t="b">
        <f t="shared" si="5"/>
        <v>1</v>
      </c>
      <c r="N267">
        <f>IF(M267,0,COUNTIF($M$2:M267,"False"))</f>
        <v>0</v>
      </c>
    </row>
    <row r="268" spans="1:14">
      <c r="A268" s="29" t="s">
        <v>101</v>
      </c>
      <c r="B268" s="29" t="s">
        <v>304</v>
      </c>
      <c r="C268" s="29" t="s">
        <v>241</v>
      </c>
      <c r="D268" s="25" t="s">
        <v>280</v>
      </c>
      <c r="E268" s="20">
        <f>Statewise!AC99+Statewise!AG99</f>
        <v>0</v>
      </c>
      <c r="F268" s="30" t="s">
        <v>301</v>
      </c>
      <c r="G268" s="20">
        <f>'Renewal Business_Statewise'!H29</f>
        <v>0</v>
      </c>
      <c r="H268" s="25"/>
      <c r="I268" s="21"/>
      <c r="J268" s="17"/>
      <c r="K268" s="21"/>
      <c r="M268" t="b">
        <f t="shared" si="5"/>
        <v>1</v>
      </c>
      <c r="N268">
        <f>IF(M268,0,COUNTIF($M$2:M268,"False"))</f>
        <v>0</v>
      </c>
    </row>
    <row r="269" spans="1:14">
      <c r="A269" s="29" t="s">
        <v>102</v>
      </c>
      <c r="B269" s="29" t="s">
        <v>304</v>
      </c>
      <c r="C269" s="29" t="s">
        <v>241</v>
      </c>
      <c r="D269" s="25" t="s">
        <v>280</v>
      </c>
      <c r="E269" s="20">
        <f>Statewise!AC103+Statewise!AG103</f>
        <v>0</v>
      </c>
      <c r="F269" s="30" t="s">
        <v>301</v>
      </c>
      <c r="G269" s="20">
        <f>'Renewal Business_Statewise'!H30</f>
        <v>0</v>
      </c>
      <c r="H269" s="25"/>
      <c r="I269" s="21"/>
      <c r="J269" s="17"/>
      <c r="K269" s="21"/>
      <c r="M269" t="b">
        <f t="shared" si="5"/>
        <v>1</v>
      </c>
      <c r="N269">
        <f>IF(M269,0,COUNTIF($M$2:M269,"False"))</f>
        <v>0</v>
      </c>
    </row>
    <row r="270" spans="1:14">
      <c r="A270" s="29" t="s">
        <v>103</v>
      </c>
      <c r="B270" s="29" t="s">
        <v>304</v>
      </c>
      <c r="C270" s="29" t="s">
        <v>241</v>
      </c>
      <c r="D270" s="25" t="s">
        <v>280</v>
      </c>
      <c r="E270" s="20">
        <f>Statewise!AC107+Statewise!AG107</f>
        <v>0</v>
      </c>
      <c r="F270" s="30" t="s">
        <v>301</v>
      </c>
      <c r="G270" s="20">
        <f>'Renewal Business_Statewise'!H31</f>
        <v>0</v>
      </c>
      <c r="H270" s="25"/>
      <c r="I270" s="21"/>
      <c r="J270" s="17"/>
      <c r="K270" s="21"/>
      <c r="M270" t="b">
        <f t="shared" si="5"/>
        <v>1</v>
      </c>
      <c r="N270">
        <f>IF(M270,0,COUNTIF($M$2:M270,"False"))</f>
        <v>0</v>
      </c>
    </row>
    <row r="271" spans="1:14">
      <c r="A271" s="29" t="s">
        <v>104</v>
      </c>
      <c r="B271" s="29" t="s">
        <v>304</v>
      </c>
      <c r="C271" s="29" t="s">
        <v>241</v>
      </c>
      <c r="D271" s="25" t="s">
        <v>280</v>
      </c>
      <c r="E271" s="20">
        <f>Statewise!AC111+Statewise!AG111</f>
        <v>0</v>
      </c>
      <c r="F271" s="30" t="s">
        <v>301</v>
      </c>
      <c r="G271" s="20">
        <f>'Renewal Business_Statewise'!H32</f>
        <v>0</v>
      </c>
      <c r="H271" s="25"/>
      <c r="I271" s="21"/>
      <c r="J271" s="17"/>
      <c r="K271" s="21"/>
      <c r="M271" t="b">
        <f t="shared" si="5"/>
        <v>1</v>
      </c>
      <c r="N271">
        <f>IF(M271,0,COUNTIF($M$2:M271,"False"))</f>
        <v>0</v>
      </c>
    </row>
    <row r="272" spans="1:14">
      <c r="A272" s="29" t="s">
        <v>105</v>
      </c>
      <c r="B272" s="29" t="s">
        <v>304</v>
      </c>
      <c r="C272" s="29" t="s">
        <v>241</v>
      </c>
      <c r="D272" s="25" t="s">
        <v>280</v>
      </c>
      <c r="E272" s="20">
        <f>Statewise!AC115+Statewise!AG115</f>
        <v>0</v>
      </c>
      <c r="F272" s="30" t="s">
        <v>301</v>
      </c>
      <c r="G272" s="20">
        <f>'Renewal Business_Statewise'!H34</f>
        <v>0</v>
      </c>
      <c r="H272" s="25"/>
      <c r="I272" s="21"/>
      <c r="J272" s="17"/>
      <c r="K272" s="21"/>
      <c r="M272" t="b">
        <f t="shared" si="5"/>
        <v>1</v>
      </c>
      <c r="N272">
        <f>IF(M272,0,COUNTIF($M$2:M272,"False"))</f>
        <v>0</v>
      </c>
    </row>
    <row r="273" spans="1:14">
      <c r="A273" s="29" t="s">
        <v>106</v>
      </c>
      <c r="B273" s="29" t="s">
        <v>304</v>
      </c>
      <c r="C273" s="29" t="s">
        <v>241</v>
      </c>
      <c r="D273" s="25" t="s">
        <v>280</v>
      </c>
      <c r="E273" s="20">
        <f>Statewise!AC119+Statewise!AG119</f>
        <v>0</v>
      </c>
      <c r="F273" s="30" t="s">
        <v>301</v>
      </c>
      <c r="G273" s="20">
        <f>'Renewal Business_Statewise'!H33</f>
        <v>0</v>
      </c>
      <c r="H273" s="25"/>
      <c r="I273" s="21"/>
      <c r="J273" s="17"/>
      <c r="K273" s="21"/>
      <c r="M273" t="b">
        <f t="shared" si="5"/>
        <v>1</v>
      </c>
      <c r="N273">
        <f>IF(M273,0,COUNTIF($M$2:M273,"False"))</f>
        <v>0</v>
      </c>
    </row>
    <row r="274" spans="1:14">
      <c r="A274" s="29" t="s">
        <v>107</v>
      </c>
      <c r="B274" s="29" t="s">
        <v>304</v>
      </c>
      <c r="C274" s="29" t="s">
        <v>241</v>
      </c>
      <c r="D274" s="25" t="s">
        <v>280</v>
      </c>
      <c r="E274" s="20">
        <f>Statewise!AC123+Statewise!AG123</f>
        <v>0</v>
      </c>
      <c r="F274" s="30" t="s">
        <v>301</v>
      </c>
      <c r="G274" s="20">
        <f>'Renewal Business_Statewise'!H35</f>
        <v>0</v>
      </c>
      <c r="H274" s="25"/>
      <c r="I274" s="21"/>
      <c r="J274" s="17"/>
      <c r="K274" s="21"/>
      <c r="M274" t="b">
        <f t="shared" si="5"/>
        <v>1</v>
      </c>
      <c r="N274">
        <f>IF(M274,0,COUNTIF($M$2:M274,"False"))</f>
        <v>0</v>
      </c>
    </row>
    <row r="275" spans="1:14">
      <c r="A275" s="29" t="s">
        <v>108</v>
      </c>
      <c r="B275" s="29" t="s">
        <v>304</v>
      </c>
      <c r="C275" s="29" t="s">
        <v>241</v>
      </c>
      <c r="D275" s="25" t="s">
        <v>280</v>
      </c>
      <c r="E275" s="20">
        <f>Statewise!AC127+Statewise!AG127</f>
        <v>0</v>
      </c>
      <c r="F275" s="30" t="s">
        <v>301</v>
      </c>
      <c r="G275" s="20">
        <f>'Renewal Business_Statewise'!H36</f>
        <v>0</v>
      </c>
      <c r="H275" s="25"/>
      <c r="I275" s="21"/>
      <c r="J275" s="17"/>
      <c r="K275" s="21"/>
      <c r="M275" t="b">
        <f t="shared" si="5"/>
        <v>1</v>
      </c>
      <c r="N275">
        <f>IF(M275,0,COUNTIF($M$2:M275,"False"))</f>
        <v>0</v>
      </c>
    </row>
    <row r="276" spans="1:14">
      <c r="A276" s="29" t="s">
        <v>109</v>
      </c>
      <c r="B276" s="29" t="s">
        <v>304</v>
      </c>
      <c r="C276" s="29" t="s">
        <v>241</v>
      </c>
      <c r="D276" s="25" t="s">
        <v>280</v>
      </c>
      <c r="E276" s="20">
        <f>Statewise!AC131+Statewise!AG131</f>
        <v>0</v>
      </c>
      <c r="F276" s="30" t="s">
        <v>301</v>
      </c>
      <c r="G276" s="20">
        <f>'Renewal Business_Statewise'!H37</f>
        <v>0</v>
      </c>
      <c r="H276" s="25"/>
      <c r="I276" s="21"/>
      <c r="J276" s="17"/>
      <c r="K276" s="21"/>
      <c r="M276" t="b">
        <f t="shared" si="5"/>
        <v>1</v>
      </c>
      <c r="N276">
        <f>IF(M276,0,COUNTIF($M$2:M276,"False"))</f>
        <v>0</v>
      </c>
    </row>
    <row r="277" spans="1:14">
      <c r="A277" s="29" t="s">
        <v>110</v>
      </c>
      <c r="B277" s="29" t="s">
        <v>304</v>
      </c>
      <c r="C277" s="29" t="s">
        <v>241</v>
      </c>
      <c r="D277" s="25" t="s">
        <v>280</v>
      </c>
      <c r="E277" s="20">
        <f>Statewise!AC135+Statewise!AG135</f>
        <v>0</v>
      </c>
      <c r="F277" s="30" t="s">
        <v>301</v>
      </c>
      <c r="G277" s="20">
        <f>'Renewal Business_Statewise'!H38</f>
        <v>0</v>
      </c>
      <c r="H277" s="25"/>
      <c r="I277" s="21"/>
      <c r="J277" s="17"/>
      <c r="K277" s="21"/>
      <c r="M277" t="b">
        <f t="shared" si="5"/>
        <v>1</v>
      </c>
      <c r="N277">
        <f>IF(M277,0,COUNTIF($M$2:M277,"False"))</f>
        <v>0</v>
      </c>
    </row>
    <row r="278" spans="1:14">
      <c r="A278" s="29" t="s">
        <v>111</v>
      </c>
      <c r="B278" s="29" t="s">
        <v>304</v>
      </c>
      <c r="C278" s="29" t="s">
        <v>241</v>
      </c>
      <c r="D278" s="25" t="s">
        <v>280</v>
      </c>
      <c r="E278" s="20">
        <f>Statewise!AC139+Statewise!AG139</f>
        <v>0</v>
      </c>
      <c r="F278" s="30" t="s">
        <v>301</v>
      </c>
      <c r="G278" s="20">
        <f>'Renewal Business_Statewise'!H39</f>
        <v>0</v>
      </c>
      <c r="H278" s="25"/>
      <c r="I278" s="21"/>
      <c r="J278" s="17"/>
      <c r="K278" s="21"/>
      <c r="M278" t="b">
        <f t="shared" si="5"/>
        <v>1</v>
      </c>
      <c r="N278">
        <f>IF(M278,0,COUNTIF($M$2:M278,"False"))</f>
        <v>0</v>
      </c>
    </row>
    <row r="279" spans="1:14">
      <c r="A279" s="29" t="s">
        <v>112</v>
      </c>
      <c r="B279" s="29" t="s">
        <v>304</v>
      </c>
      <c r="C279" s="29" t="s">
        <v>241</v>
      </c>
      <c r="D279" s="25" t="s">
        <v>280</v>
      </c>
      <c r="E279" s="20">
        <f>Statewise!AC143+Statewise!AG143</f>
        <v>0</v>
      </c>
      <c r="F279" s="30" t="s">
        <v>301</v>
      </c>
      <c r="G279" s="20">
        <f>'Renewal Business_Statewise'!H40</f>
        <v>0</v>
      </c>
      <c r="H279" s="25"/>
      <c r="I279" s="21"/>
      <c r="J279" s="17"/>
      <c r="K279" s="21"/>
      <c r="M279" t="b">
        <f t="shared" si="5"/>
        <v>1</v>
      </c>
      <c r="N279">
        <f>IF(M279,0,COUNTIF($M$2:M279,"False"))</f>
        <v>0</v>
      </c>
    </row>
    <row r="280" spans="1:14">
      <c r="A280" s="29" t="s">
        <v>113</v>
      </c>
      <c r="B280" s="29" t="s">
        <v>304</v>
      </c>
      <c r="C280" s="29" t="s">
        <v>241</v>
      </c>
      <c r="D280" s="25" t="s">
        <v>280</v>
      </c>
      <c r="E280" s="20">
        <f>Statewise!AC147+Statewise!AG147</f>
        <v>0</v>
      </c>
      <c r="F280" s="30" t="s">
        <v>301</v>
      </c>
      <c r="G280" s="20">
        <f>'Renewal Business_Statewise'!H41</f>
        <v>0</v>
      </c>
      <c r="H280" s="25"/>
      <c r="I280" s="21"/>
      <c r="J280" s="17"/>
      <c r="K280" s="21"/>
      <c r="M280" t="b">
        <f t="shared" si="5"/>
        <v>1</v>
      </c>
      <c r="N280">
        <f>IF(M280,0,COUNTIF($M$2:M280,"False"))</f>
        <v>0</v>
      </c>
    </row>
    <row r="281" spans="1:14">
      <c r="A281" s="29" t="s">
        <v>114</v>
      </c>
      <c r="B281" s="29" t="s">
        <v>304</v>
      </c>
      <c r="C281" s="29" t="s">
        <v>241</v>
      </c>
      <c r="D281" s="25" t="s">
        <v>280</v>
      </c>
      <c r="E281" s="20">
        <f>Statewise!AC151+Statewise!AG151</f>
        <v>0</v>
      </c>
      <c r="F281" s="30" t="s">
        <v>301</v>
      </c>
      <c r="G281" s="20">
        <f>'Renewal Business_Statewise'!H42</f>
        <v>0</v>
      </c>
      <c r="H281" s="25"/>
      <c r="I281" s="21"/>
      <c r="J281" s="17"/>
      <c r="K281" s="21"/>
      <c r="M281" t="b">
        <f t="shared" ref="M281:M335" si="6">AND(ROUND(E281,0)=ROUND(G281,0))</f>
        <v>1</v>
      </c>
      <c r="N281">
        <f>IF(M281,0,COUNTIF($M$2:M281,"False"))</f>
        <v>0</v>
      </c>
    </row>
    <row r="282" spans="1:14">
      <c r="A282" s="29" t="s">
        <v>115</v>
      </c>
      <c r="B282" s="29" t="s">
        <v>304</v>
      </c>
      <c r="C282" s="29" t="s">
        <v>241</v>
      </c>
      <c r="D282" s="25" t="s">
        <v>280</v>
      </c>
      <c r="E282" s="20">
        <f>Statewise!AC155+Statewise!AG155</f>
        <v>0</v>
      </c>
      <c r="F282" s="30" t="s">
        <v>301</v>
      </c>
      <c r="G282" s="20">
        <f>'Renewal Business_Statewise'!H43</f>
        <v>0</v>
      </c>
      <c r="H282" s="25"/>
      <c r="I282" s="21"/>
      <c r="J282" s="17"/>
      <c r="K282" s="21"/>
      <c r="M282" t="b">
        <f t="shared" si="6"/>
        <v>1</v>
      </c>
      <c r="N282">
        <f>IF(M282,0,COUNTIF($M$2:M282,"False"))</f>
        <v>0</v>
      </c>
    </row>
    <row r="283" spans="1:14">
      <c r="A283" s="29" t="s">
        <v>75</v>
      </c>
      <c r="B283" s="29" t="s">
        <v>304</v>
      </c>
      <c r="C283" s="29" t="s">
        <v>303</v>
      </c>
      <c r="D283" s="25" t="s">
        <v>280</v>
      </c>
      <c r="E283" s="20">
        <f>Statewise!AD11+Statewise!AH11</f>
        <v>0</v>
      </c>
      <c r="F283" s="30" t="s">
        <v>301</v>
      </c>
      <c r="G283" s="20">
        <f>'Renewal Business_Statewise'!I7</f>
        <v>0</v>
      </c>
      <c r="H283" s="25"/>
      <c r="I283" s="21"/>
      <c r="J283" s="17"/>
      <c r="K283" s="21"/>
      <c r="M283" t="b">
        <f t="shared" si="6"/>
        <v>1</v>
      </c>
      <c r="N283">
        <f>IF(M283,0,COUNTIF($M$2:M283,"False"))</f>
        <v>0</v>
      </c>
    </row>
    <row r="284" spans="1:14">
      <c r="A284" s="29" t="s">
        <v>80</v>
      </c>
      <c r="B284" s="29" t="s">
        <v>304</v>
      </c>
      <c r="C284" s="29" t="s">
        <v>303</v>
      </c>
      <c r="D284" s="25" t="s">
        <v>280</v>
      </c>
      <c r="E284" s="20">
        <f>Statewise!AD15+Statewise!AH15</f>
        <v>0</v>
      </c>
      <c r="F284" s="30" t="s">
        <v>301</v>
      </c>
      <c r="G284" s="20">
        <f>'Renewal Business_Statewise'!I8</f>
        <v>0</v>
      </c>
      <c r="H284" s="25"/>
      <c r="I284" s="21"/>
      <c r="J284" s="17"/>
      <c r="K284" s="21"/>
      <c r="M284" t="b">
        <f t="shared" si="6"/>
        <v>1</v>
      </c>
      <c r="N284">
        <f>IF(M284,0,COUNTIF($M$2:M284,"False"))</f>
        <v>0</v>
      </c>
    </row>
    <row r="285" spans="1:14">
      <c r="A285" s="29" t="s">
        <v>81</v>
      </c>
      <c r="B285" s="29" t="s">
        <v>304</v>
      </c>
      <c r="C285" s="29" t="s">
        <v>303</v>
      </c>
      <c r="D285" s="25" t="s">
        <v>280</v>
      </c>
      <c r="E285" s="20">
        <f>Statewise!AD19+Statewise!AH19</f>
        <v>0</v>
      </c>
      <c r="F285" s="30" t="s">
        <v>301</v>
      </c>
      <c r="G285" s="20">
        <f>'Renewal Business_Statewise'!I9</f>
        <v>0</v>
      </c>
      <c r="H285" s="25"/>
      <c r="I285" s="21"/>
      <c r="J285" s="17"/>
      <c r="K285" s="21"/>
      <c r="M285" t="b">
        <f t="shared" si="6"/>
        <v>1</v>
      </c>
      <c r="N285">
        <f>IF(M285,0,COUNTIF($M$2:M285,"False"))</f>
        <v>0</v>
      </c>
    </row>
    <row r="286" spans="1:14">
      <c r="A286" s="29" t="s">
        <v>82</v>
      </c>
      <c r="B286" s="29" t="s">
        <v>304</v>
      </c>
      <c r="C286" s="29" t="s">
        <v>303</v>
      </c>
      <c r="D286" s="25" t="s">
        <v>280</v>
      </c>
      <c r="E286" s="20">
        <f>Statewise!AD23+Statewise!AH23</f>
        <v>0</v>
      </c>
      <c r="F286" s="30" t="s">
        <v>301</v>
      </c>
      <c r="G286" s="20">
        <f>'Renewal Business_Statewise'!I10</f>
        <v>0</v>
      </c>
      <c r="H286" s="25"/>
      <c r="I286" s="21"/>
      <c r="J286" s="17"/>
      <c r="K286" s="21"/>
      <c r="M286" t="b">
        <f t="shared" si="6"/>
        <v>1</v>
      </c>
      <c r="N286">
        <f>IF(M286,0,COUNTIF($M$2:M286,"False"))</f>
        <v>0</v>
      </c>
    </row>
    <row r="287" spans="1:14">
      <c r="A287" s="29" t="s">
        <v>83</v>
      </c>
      <c r="B287" s="29" t="s">
        <v>304</v>
      </c>
      <c r="C287" s="29" t="s">
        <v>303</v>
      </c>
      <c r="D287" s="25" t="s">
        <v>280</v>
      </c>
      <c r="E287" s="20">
        <f>Statewise!AD27+Statewise!AH27</f>
        <v>0</v>
      </c>
      <c r="F287" s="30" t="s">
        <v>301</v>
      </c>
      <c r="G287" s="20">
        <f>'Renewal Business_Statewise'!I11</f>
        <v>0</v>
      </c>
      <c r="H287" s="25"/>
      <c r="I287" s="21"/>
      <c r="J287" s="17"/>
      <c r="K287" s="21"/>
      <c r="M287" t="b">
        <f t="shared" si="6"/>
        <v>1</v>
      </c>
      <c r="N287">
        <f>IF(M287,0,COUNTIF($M$2:M287,"False"))</f>
        <v>0</v>
      </c>
    </row>
    <row r="288" spans="1:14">
      <c r="A288" s="29" t="s">
        <v>84</v>
      </c>
      <c r="B288" s="29" t="s">
        <v>304</v>
      </c>
      <c r="C288" s="29" t="s">
        <v>303</v>
      </c>
      <c r="D288" s="25" t="s">
        <v>280</v>
      </c>
      <c r="E288" s="20">
        <f>Statewise!AD31+Statewise!AH31</f>
        <v>0</v>
      </c>
      <c r="F288" s="30" t="s">
        <v>301</v>
      </c>
      <c r="G288" s="20">
        <f>'Renewal Business_Statewise'!I12</f>
        <v>0</v>
      </c>
      <c r="H288" s="25"/>
      <c r="I288" s="21"/>
      <c r="J288" s="17"/>
      <c r="K288" s="21"/>
      <c r="M288" t="b">
        <f t="shared" si="6"/>
        <v>1</v>
      </c>
      <c r="N288">
        <f>IF(M288,0,COUNTIF($M$2:M288,"False"))</f>
        <v>0</v>
      </c>
    </row>
    <row r="289" spans="1:14">
      <c r="A289" s="29" t="s">
        <v>85</v>
      </c>
      <c r="B289" s="29" t="s">
        <v>304</v>
      </c>
      <c r="C289" s="29" t="s">
        <v>303</v>
      </c>
      <c r="D289" s="25" t="s">
        <v>280</v>
      </c>
      <c r="E289" s="20">
        <f>Statewise!AD35+Statewise!AH35</f>
        <v>0</v>
      </c>
      <c r="F289" s="30" t="s">
        <v>301</v>
      </c>
      <c r="G289" s="20">
        <f>'Renewal Business_Statewise'!I13</f>
        <v>0</v>
      </c>
      <c r="H289" s="25"/>
      <c r="I289" s="21"/>
      <c r="J289" s="17"/>
      <c r="K289" s="21"/>
      <c r="M289" t="b">
        <f t="shared" si="6"/>
        <v>1</v>
      </c>
      <c r="N289">
        <f>IF(M289,0,COUNTIF($M$2:M289,"False"))</f>
        <v>0</v>
      </c>
    </row>
    <row r="290" spans="1:14">
      <c r="A290" s="29" t="s">
        <v>86</v>
      </c>
      <c r="B290" s="29" t="s">
        <v>304</v>
      </c>
      <c r="C290" s="29" t="s">
        <v>303</v>
      </c>
      <c r="D290" s="25" t="s">
        <v>280</v>
      </c>
      <c r="E290" s="20">
        <f>Statewise!AD39+Statewise!AH39</f>
        <v>0</v>
      </c>
      <c r="F290" s="30" t="s">
        <v>301</v>
      </c>
      <c r="G290" s="20">
        <f>'Renewal Business_Statewise'!I14</f>
        <v>0</v>
      </c>
      <c r="H290" s="25"/>
      <c r="I290" s="21"/>
      <c r="J290" s="17"/>
      <c r="K290" s="21"/>
      <c r="M290" t="b">
        <f t="shared" si="6"/>
        <v>1</v>
      </c>
      <c r="N290">
        <f>IF(M290,0,COUNTIF($M$2:M290,"False"))</f>
        <v>0</v>
      </c>
    </row>
    <row r="291" spans="1:14">
      <c r="A291" s="29" t="s">
        <v>87</v>
      </c>
      <c r="B291" s="29" t="s">
        <v>304</v>
      </c>
      <c r="C291" s="29" t="s">
        <v>303</v>
      </c>
      <c r="D291" s="25" t="s">
        <v>280</v>
      </c>
      <c r="E291" s="20">
        <f>Statewise!AD43+Statewise!AH43</f>
        <v>0</v>
      </c>
      <c r="F291" s="30" t="s">
        <v>301</v>
      </c>
      <c r="G291" s="20">
        <f>'Renewal Business_Statewise'!I15</f>
        <v>0</v>
      </c>
      <c r="H291" s="25"/>
      <c r="I291" s="21"/>
      <c r="J291" s="17"/>
      <c r="K291" s="21"/>
      <c r="M291" t="b">
        <f t="shared" si="6"/>
        <v>1</v>
      </c>
      <c r="N291">
        <f>IF(M291,0,COUNTIF($M$2:M291,"False"))</f>
        <v>0</v>
      </c>
    </row>
    <row r="292" spans="1:14">
      <c r="A292" s="29" t="s">
        <v>88</v>
      </c>
      <c r="B292" s="29" t="s">
        <v>304</v>
      </c>
      <c r="C292" s="29" t="s">
        <v>303</v>
      </c>
      <c r="D292" s="25" t="s">
        <v>280</v>
      </c>
      <c r="E292" s="20">
        <f>Statewise!AD47+Statewise!AH47</f>
        <v>0</v>
      </c>
      <c r="F292" s="30" t="s">
        <v>301</v>
      </c>
      <c r="G292" s="20">
        <f>'Renewal Business_Statewise'!I16</f>
        <v>0</v>
      </c>
      <c r="H292" s="25"/>
      <c r="I292" s="21"/>
      <c r="J292" s="17"/>
      <c r="K292" s="21"/>
      <c r="M292" t="b">
        <f t="shared" si="6"/>
        <v>1</v>
      </c>
      <c r="N292">
        <f>IF(M292,0,COUNTIF($M$2:M292,"False"))</f>
        <v>0</v>
      </c>
    </row>
    <row r="293" spans="1:14">
      <c r="A293" s="29" t="s">
        <v>89</v>
      </c>
      <c r="B293" s="29" t="s">
        <v>304</v>
      </c>
      <c r="C293" s="29" t="s">
        <v>303</v>
      </c>
      <c r="D293" s="25" t="s">
        <v>280</v>
      </c>
      <c r="E293" s="20">
        <f>Statewise!AD51+Statewise!AH51</f>
        <v>0</v>
      </c>
      <c r="F293" s="30" t="s">
        <v>301</v>
      </c>
      <c r="G293" s="20">
        <f>'Renewal Business_Statewise'!I17</f>
        <v>0</v>
      </c>
      <c r="H293" s="25"/>
      <c r="I293" s="21"/>
      <c r="J293" s="17"/>
      <c r="K293" s="21"/>
      <c r="M293" t="b">
        <f t="shared" si="6"/>
        <v>1</v>
      </c>
      <c r="N293">
        <f>IF(M293,0,COUNTIF($M$2:M293,"False"))</f>
        <v>0</v>
      </c>
    </row>
    <row r="294" spans="1:14">
      <c r="A294" s="29" t="s">
        <v>90</v>
      </c>
      <c r="B294" s="29" t="s">
        <v>304</v>
      </c>
      <c r="C294" s="29" t="s">
        <v>303</v>
      </c>
      <c r="D294" s="25" t="s">
        <v>280</v>
      </c>
      <c r="E294" s="20">
        <f>Statewise!AD55+Statewise!AH55</f>
        <v>0</v>
      </c>
      <c r="F294" s="30" t="s">
        <v>301</v>
      </c>
      <c r="G294" s="20">
        <f>'Renewal Business_Statewise'!I18</f>
        <v>0</v>
      </c>
      <c r="H294" s="25"/>
      <c r="I294" s="21"/>
      <c r="J294" s="17"/>
      <c r="K294" s="21"/>
      <c r="M294" t="b">
        <f t="shared" si="6"/>
        <v>1</v>
      </c>
      <c r="N294">
        <f>IF(M294,0,COUNTIF($M$2:M294,"False"))</f>
        <v>0</v>
      </c>
    </row>
    <row r="295" spans="1:14">
      <c r="A295" s="29" t="s">
        <v>91</v>
      </c>
      <c r="B295" s="29" t="s">
        <v>304</v>
      </c>
      <c r="C295" s="29" t="s">
        <v>303</v>
      </c>
      <c r="D295" s="25" t="s">
        <v>280</v>
      </c>
      <c r="E295" s="20">
        <f>Statewise!AD59+Statewise!AH59</f>
        <v>0</v>
      </c>
      <c r="F295" s="30" t="s">
        <v>301</v>
      </c>
      <c r="G295" s="20">
        <f>'Renewal Business_Statewise'!I19</f>
        <v>0</v>
      </c>
      <c r="H295" s="25"/>
      <c r="I295" s="21"/>
      <c r="J295" s="17"/>
      <c r="K295" s="21"/>
      <c r="M295" t="b">
        <f t="shared" si="6"/>
        <v>1</v>
      </c>
      <c r="N295">
        <f>IF(M295,0,COUNTIF($M$2:M295,"False"))</f>
        <v>0</v>
      </c>
    </row>
    <row r="296" spans="1:14">
      <c r="A296" s="29" t="s">
        <v>92</v>
      </c>
      <c r="B296" s="29" t="s">
        <v>304</v>
      </c>
      <c r="C296" s="29" t="s">
        <v>303</v>
      </c>
      <c r="D296" s="25" t="s">
        <v>280</v>
      </c>
      <c r="E296" s="20">
        <f>Statewise!AD63+Statewise!AH63</f>
        <v>0</v>
      </c>
      <c r="F296" s="30" t="s">
        <v>301</v>
      </c>
      <c r="G296" s="20">
        <f>'Renewal Business_Statewise'!I20</f>
        <v>0</v>
      </c>
      <c r="H296" s="25"/>
      <c r="I296" s="21"/>
      <c r="J296" s="17"/>
      <c r="K296" s="21"/>
      <c r="M296" t="b">
        <f t="shared" si="6"/>
        <v>1</v>
      </c>
      <c r="N296">
        <f>IF(M296,0,COUNTIF($M$2:M296,"False"))</f>
        <v>0</v>
      </c>
    </row>
    <row r="297" spans="1:14">
      <c r="A297" s="29" t="s">
        <v>93</v>
      </c>
      <c r="B297" s="29" t="s">
        <v>304</v>
      </c>
      <c r="C297" s="29" t="s">
        <v>303</v>
      </c>
      <c r="D297" s="25" t="s">
        <v>280</v>
      </c>
      <c r="E297" s="20">
        <f>Statewise!AD67+Statewise!AH67</f>
        <v>0</v>
      </c>
      <c r="F297" s="30" t="s">
        <v>301</v>
      </c>
      <c r="G297" s="20">
        <f>'Renewal Business_Statewise'!I21</f>
        <v>0</v>
      </c>
      <c r="H297" s="25"/>
      <c r="I297" s="21"/>
      <c r="J297" s="17"/>
      <c r="K297" s="21"/>
      <c r="M297" t="b">
        <f t="shared" si="6"/>
        <v>1</v>
      </c>
      <c r="N297">
        <f>IF(M297,0,COUNTIF($M$2:M297,"False"))</f>
        <v>0</v>
      </c>
    </row>
    <row r="298" spans="1:14">
      <c r="A298" s="29" t="s">
        <v>94</v>
      </c>
      <c r="B298" s="29" t="s">
        <v>304</v>
      </c>
      <c r="C298" s="29" t="s">
        <v>303</v>
      </c>
      <c r="D298" s="25" t="s">
        <v>280</v>
      </c>
      <c r="E298" s="20">
        <f>Statewise!AD71+Statewise!AH71</f>
        <v>0</v>
      </c>
      <c r="F298" s="30" t="s">
        <v>301</v>
      </c>
      <c r="G298" s="20">
        <f>'Renewal Business_Statewise'!I22</f>
        <v>0</v>
      </c>
      <c r="H298" s="25"/>
      <c r="I298" s="21"/>
      <c r="J298" s="17"/>
      <c r="K298" s="21"/>
      <c r="M298" t="b">
        <f t="shared" si="6"/>
        <v>1</v>
      </c>
      <c r="N298">
        <f>IF(M298,0,COUNTIF($M$2:M298,"False"))</f>
        <v>0</v>
      </c>
    </row>
    <row r="299" spans="1:14">
      <c r="A299" s="29" t="s">
        <v>95</v>
      </c>
      <c r="B299" s="29" t="s">
        <v>304</v>
      </c>
      <c r="C299" s="29" t="s">
        <v>303</v>
      </c>
      <c r="D299" s="25" t="s">
        <v>280</v>
      </c>
      <c r="E299" s="20">
        <f>Statewise!AD75+Statewise!AH75</f>
        <v>0</v>
      </c>
      <c r="F299" s="30" t="s">
        <v>301</v>
      </c>
      <c r="G299" s="20">
        <f>'Renewal Business_Statewise'!I23</f>
        <v>0</v>
      </c>
      <c r="H299" s="25"/>
      <c r="I299" s="21"/>
      <c r="J299" s="17"/>
      <c r="K299" s="21"/>
      <c r="M299" t="b">
        <f t="shared" si="6"/>
        <v>1</v>
      </c>
      <c r="N299">
        <f>IF(M299,0,COUNTIF($M$2:M299,"False"))</f>
        <v>0</v>
      </c>
    </row>
    <row r="300" spans="1:14">
      <c r="A300" s="29" t="s">
        <v>96</v>
      </c>
      <c r="B300" s="29" t="s">
        <v>304</v>
      </c>
      <c r="C300" s="29" t="s">
        <v>303</v>
      </c>
      <c r="D300" s="25" t="s">
        <v>280</v>
      </c>
      <c r="E300" s="20">
        <f>Statewise!AD79+Statewise!AH79</f>
        <v>0</v>
      </c>
      <c r="F300" s="30" t="s">
        <v>301</v>
      </c>
      <c r="G300" s="20">
        <f>'Renewal Business_Statewise'!I24</f>
        <v>0</v>
      </c>
      <c r="H300" s="25"/>
      <c r="I300" s="21"/>
      <c r="J300" s="17"/>
      <c r="K300" s="21"/>
      <c r="M300" t="b">
        <f t="shared" si="6"/>
        <v>1</v>
      </c>
      <c r="N300">
        <f>IF(M300,0,COUNTIF($M$2:M300,"False"))</f>
        <v>0</v>
      </c>
    </row>
    <row r="301" spans="1:14">
      <c r="A301" s="29" t="s">
        <v>97</v>
      </c>
      <c r="B301" s="29" t="s">
        <v>304</v>
      </c>
      <c r="C301" s="29" t="s">
        <v>303</v>
      </c>
      <c r="D301" s="25" t="s">
        <v>280</v>
      </c>
      <c r="E301" s="20">
        <f>Statewise!AD83+Statewise!AH83</f>
        <v>0</v>
      </c>
      <c r="F301" s="30" t="s">
        <v>301</v>
      </c>
      <c r="G301" s="20">
        <f>'Renewal Business_Statewise'!I25</f>
        <v>0</v>
      </c>
      <c r="H301" s="25"/>
      <c r="I301" s="21"/>
      <c r="J301" s="17"/>
      <c r="K301" s="21"/>
      <c r="M301" t="b">
        <f t="shared" si="6"/>
        <v>1</v>
      </c>
      <c r="N301">
        <f>IF(M301,0,COUNTIF($M$2:M301,"False"))</f>
        <v>0</v>
      </c>
    </row>
    <row r="302" spans="1:14">
      <c r="A302" s="29" t="s">
        <v>98</v>
      </c>
      <c r="B302" s="29" t="s">
        <v>304</v>
      </c>
      <c r="C302" s="29" t="s">
        <v>303</v>
      </c>
      <c r="D302" s="25" t="s">
        <v>280</v>
      </c>
      <c r="E302" s="20">
        <f>Statewise!AD87+Statewise!AH87</f>
        <v>0</v>
      </c>
      <c r="F302" s="30" t="s">
        <v>301</v>
      </c>
      <c r="G302" s="20">
        <f>'Renewal Business_Statewise'!I26</f>
        <v>0</v>
      </c>
      <c r="H302" s="25"/>
      <c r="I302" s="21"/>
      <c r="J302" s="17"/>
      <c r="K302" s="21"/>
      <c r="M302" t="b">
        <f t="shared" si="6"/>
        <v>1</v>
      </c>
      <c r="N302">
        <f>IF(M302,0,COUNTIF($M$2:M302,"False"))</f>
        <v>0</v>
      </c>
    </row>
    <row r="303" spans="1:14">
      <c r="A303" s="29" t="s">
        <v>99</v>
      </c>
      <c r="B303" s="29" t="s">
        <v>304</v>
      </c>
      <c r="C303" s="29" t="s">
        <v>303</v>
      </c>
      <c r="D303" s="25" t="s">
        <v>280</v>
      </c>
      <c r="E303" s="20">
        <f>Statewise!AD91+Statewise!AH91</f>
        <v>0</v>
      </c>
      <c r="F303" s="30" t="s">
        <v>301</v>
      </c>
      <c r="G303" s="20">
        <f>'Renewal Business_Statewise'!I27</f>
        <v>0</v>
      </c>
      <c r="H303" s="25"/>
      <c r="I303" s="21"/>
      <c r="J303" s="17"/>
      <c r="K303" s="21"/>
      <c r="M303" t="b">
        <f t="shared" si="6"/>
        <v>1</v>
      </c>
      <c r="N303">
        <f>IF(M303,0,COUNTIF($M$2:M303,"False"))</f>
        <v>0</v>
      </c>
    </row>
    <row r="304" spans="1:14">
      <c r="A304" s="29" t="s">
        <v>100</v>
      </c>
      <c r="B304" s="29" t="s">
        <v>304</v>
      </c>
      <c r="C304" s="29" t="s">
        <v>303</v>
      </c>
      <c r="D304" s="25" t="s">
        <v>280</v>
      </c>
      <c r="E304" s="20">
        <f>Statewise!AD95+Statewise!AH95</f>
        <v>0</v>
      </c>
      <c r="F304" s="30" t="s">
        <v>301</v>
      </c>
      <c r="G304" s="20">
        <f>'Renewal Business_Statewise'!I28</f>
        <v>0</v>
      </c>
      <c r="H304" s="25"/>
      <c r="I304" s="21"/>
      <c r="J304" s="17"/>
      <c r="K304" s="21"/>
      <c r="M304" t="b">
        <f t="shared" si="6"/>
        <v>1</v>
      </c>
      <c r="N304">
        <f>IF(M304,0,COUNTIF($M$2:M304,"False"))</f>
        <v>0</v>
      </c>
    </row>
    <row r="305" spans="1:14">
      <c r="A305" s="29" t="s">
        <v>101</v>
      </c>
      <c r="B305" s="29" t="s">
        <v>304</v>
      </c>
      <c r="C305" s="29" t="s">
        <v>303</v>
      </c>
      <c r="D305" s="25" t="s">
        <v>280</v>
      </c>
      <c r="E305" s="20">
        <f>Statewise!AD99+Statewise!AH99</f>
        <v>0</v>
      </c>
      <c r="F305" s="30" t="s">
        <v>301</v>
      </c>
      <c r="G305" s="20">
        <f>'Renewal Business_Statewise'!I29</f>
        <v>0</v>
      </c>
      <c r="H305" s="25"/>
      <c r="I305" s="21"/>
      <c r="J305" s="17"/>
      <c r="K305" s="21"/>
      <c r="M305" t="b">
        <f t="shared" si="6"/>
        <v>1</v>
      </c>
      <c r="N305">
        <f>IF(M305,0,COUNTIF($M$2:M305,"False"))</f>
        <v>0</v>
      </c>
    </row>
    <row r="306" spans="1:14">
      <c r="A306" s="29" t="s">
        <v>102</v>
      </c>
      <c r="B306" s="29" t="s">
        <v>304</v>
      </c>
      <c r="C306" s="29" t="s">
        <v>303</v>
      </c>
      <c r="D306" s="25" t="s">
        <v>280</v>
      </c>
      <c r="E306" s="20">
        <f>Statewise!AD103+Statewise!AH103</f>
        <v>0</v>
      </c>
      <c r="F306" s="30" t="s">
        <v>301</v>
      </c>
      <c r="G306" s="20">
        <f>'Renewal Business_Statewise'!I30</f>
        <v>0</v>
      </c>
      <c r="H306" s="25"/>
      <c r="I306" s="21"/>
      <c r="J306" s="17"/>
      <c r="K306" s="21"/>
      <c r="M306" t="b">
        <f t="shared" si="6"/>
        <v>1</v>
      </c>
      <c r="N306">
        <f>IF(M306,0,COUNTIF($M$2:M306,"False"))</f>
        <v>0</v>
      </c>
    </row>
    <row r="307" spans="1:14">
      <c r="A307" s="29" t="s">
        <v>103</v>
      </c>
      <c r="B307" s="29" t="s">
        <v>304</v>
      </c>
      <c r="C307" s="29" t="s">
        <v>303</v>
      </c>
      <c r="D307" s="25" t="s">
        <v>280</v>
      </c>
      <c r="E307" s="20">
        <f>Statewise!AD107+Statewise!AH107</f>
        <v>0</v>
      </c>
      <c r="F307" s="30" t="s">
        <v>301</v>
      </c>
      <c r="G307" s="20">
        <f>'Renewal Business_Statewise'!I31</f>
        <v>0</v>
      </c>
      <c r="H307" s="25"/>
      <c r="I307" s="21"/>
      <c r="J307" s="17"/>
      <c r="K307" s="21"/>
      <c r="M307" t="b">
        <f t="shared" si="6"/>
        <v>1</v>
      </c>
      <c r="N307">
        <f>IF(M307,0,COUNTIF($M$2:M307,"False"))</f>
        <v>0</v>
      </c>
    </row>
    <row r="308" spans="1:14">
      <c r="A308" s="29" t="s">
        <v>104</v>
      </c>
      <c r="B308" s="29" t="s">
        <v>304</v>
      </c>
      <c r="C308" s="29" t="s">
        <v>303</v>
      </c>
      <c r="D308" s="25" t="s">
        <v>280</v>
      </c>
      <c r="E308" s="20">
        <f>Statewise!AD111+Statewise!AH111</f>
        <v>0</v>
      </c>
      <c r="F308" s="30" t="s">
        <v>301</v>
      </c>
      <c r="G308" s="20">
        <f>'Renewal Business_Statewise'!I32</f>
        <v>0</v>
      </c>
      <c r="H308" s="25"/>
      <c r="I308" s="21"/>
      <c r="J308" s="17"/>
      <c r="K308" s="21"/>
      <c r="M308" t="b">
        <f t="shared" si="6"/>
        <v>1</v>
      </c>
      <c r="N308">
        <f>IF(M308,0,COUNTIF($M$2:M308,"False"))</f>
        <v>0</v>
      </c>
    </row>
    <row r="309" spans="1:14">
      <c r="A309" s="29" t="s">
        <v>105</v>
      </c>
      <c r="B309" s="29" t="s">
        <v>304</v>
      </c>
      <c r="C309" s="29" t="s">
        <v>303</v>
      </c>
      <c r="D309" s="25" t="s">
        <v>280</v>
      </c>
      <c r="E309" s="20">
        <f>Statewise!AD115+Statewise!AH115</f>
        <v>0</v>
      </c>
      <c r="F309" s="30" t="s">
        <v>301</v>
      </c>
      <c r="G309" s="20">
        <f>'Renewal Business_Statewise'!I34</f>
        <v>0</v>
      </c>
      <c r="H309" s="25"/>
      <c r="I309" s="21"/>
      <c r="J309" s="17"/>
      <c r="K309" s="21"/>
      <c r="M309" t="b">
        <f t="shared" si="6"/>
        <v>1</v>
      </c>
      <c r="N309">
        <f>IF(M309,0,COUNTIF($M$2:M309,"False"))</f>
        <v>0</v>
      </c>
    </row>
    <row r="310" spans="1:14">
      <c r="A310" s="29" t="s">
        <v>106</v>
      </c>
      <c r="B310" s="29" t="s">
        <v>304</v>
      </c>
      <c r="C310" s="29" t="s">
        <v>303</v>
      </c>
      <c r="D310" s="25" t="s">
        <v>280</v>
      </c>
      <c r="E310" s="20">
        <f>Statewise!AD119+Statewise!AH119</f>
        <v>0</v>
      </c>
      <c r="F310" s="30" t="s">
        <v>301</v>
      </c>
      <c r="G310" s="20">
        <f>'Renewal Business_Statewise'!I33</f>
        <v>0</v>
      </c>
      <c r="H310" s="25"/>
      <c r="I310" s="21"/>
      <c r="J310" s="17"/>
      <c r="K310" s="21"/>
      <c r="M310" t="b">
        <f t="shared" si="6"/>
        <v>1</v>
      </c>
      <c r="N310">
        <f>IF(M310,0,COUNTIF($M$2:M310,"False"))</f>
        <v>0</v>
      </c>
    </row>
    <row r="311" spans="1:14">
      <c r="A311" s="29" t="s">
        <v>107</v>
      </c>
      <c r="B311" s="29" t="s">
        <v>304</v>
      </c>
      <c r="C311" s="29" t="s">
        <v>303</v>
      </c>
      <c r="D311" s="25" t="s">
        <v>280</v>
      </c>
      <c r="E311" s="20">
        <f>Statewise!AD123+Statewise!AH123</f>
        <v>0</v>
      </c>
      <c r="F311" s="30" t="s">
        <v>301</v>
      </c>
      <c r="G311" s="20">
        <f>'Renewal Business_Statewise'!I35</f>
        <v>0</v>
      </c>
      <c r="H311" s="25"/>
      <c r="I311" s="21"/>
      <c r="J311" s="17"/>
      <c r="K311" s="21"/>
      <c r="M311" t="b">
        <f t="shared" si="6"/>
        <v>1</v>
      </c>
      <c r="N311">
        <f>IF(M311,0,COUNTIF($M$2:M311,"False"))</f>
        <v>0</v>
      </c>
    </row>
    <row r="312" spans="1:14">
      <c r="A312" s="29" t="s">
        <v>108</v>
      </c>
      <c r="B312" s="29" t="s">
        <v>304</v>
      </c>
      <c r="C312" s="29" t="s">
        <v>303</v>
      </c>
      <c r="D312" s="25" t="s">
        <v>280</v>
      </c>
      <c r="E312" s="20">
        <f>Statewise!AD127+Statewise!AH127</f>
        <v>0</v>
      </c>
      <c r="F312" s="30" t="s">
        <v>301</v>
      </c>
      <c r="G312" s="20">
        <f>'Renewal Business_Statewise'!I36</f>
        <v>0</v>
      </c>
      <c r="H312" s="25"/>
      <c r="I312" s="21"/>
      <c r="J312" s="17"/>
      <c r="K312" s="21"/>
      <c r="M312" t="b">
        <f t="shared" si="6"/>
        <v>1</v>
      </c>
      <c r="N312">
        <f>IF(M312,0,COUNTIF($M$2:M312,"False"))</f>
        <v>0</v>
      </c>
    </row>
    <row r="313" spans="1:14">
      <c r="A313" s="29" t="s">
        <v>109</v>
      </c>
      <c r="B313" s="29" t="s">
        <v>304</v>
      </c>
      <c r="C313" s="29" t="s">
        <v>303</v>
      </c>
      <c r="D313" s="25" t="s">
        <v>280</v>
      </c>
      <c r="E313" s="20">
        <f>Statewise!AD131+Statewise!AH131</f>
        <v>0</v>
      </c>
      <c r="F313" s="30" t="s">
        <v>301</v>
      </c>
      <c r="G313" s="20">
        <f>'Renewal Business_Statewise'!I37</f>
        <v>0</v>
      </c>
      <c r="H313" s="25"/>
      <c r="I313" s="21"/>
      <c r="J313" s="17"/>
      <c r="K313" s="21"/>
      <c r="M313" t="b">
        <f t="shared" si="6"/>
        <v>1</v>
      </c>
      <c r="N313">
        <f>IF(M313,0,COUNTIF($M$2:M313,"False"))</f>
        <v>0</v>
      </c>
    </row>
    <row r="314" spans="1:14">
      <c r="A314" s="29" t="s">
        <v>110</v>
      </c>
      <c r="B314" s="29" t="s">
        <v>304</v>
      </c>
      <c r="C314" s="29" t="s">
        <v>303</v>
      </c>
      <c r="D314" s="25" t="s">
        <v>280</v>
      </c>
      <c r="E314" s="20">
        <f>Statewise!AD135+Statewise!AH135</f>
        <v>0</v>
      </c>
      <c r="F314" s="30" t="s">
        <v>301</v>
      </c>
      <c r="G314" s="20">
        <f>'Renewal Business_Statewise'!I38</f>
        <v>0</v>
      </c>
      <c r="H314" s="25"/>
      <c r="I314" s="21"/>
      <c r="J314" s="17"/>
      <c r="K314" s="21"/>
      <c r="M314" t="b">
        <f t="shared" si="6"/>
        <v>1</v>
      </c>
      <c r="N314">
        <f>IF(M314,0,COUNTIF($M$2:M314,"False"))</f>
        <v>0</v>
      </c>
    </row>
    <row r="315" spans="1:14">
      <c r="A315" s="29" t="s">
        <v>111</v>
      </c>
      <c r="B315" s="29" t="s">
        <v>304</v>
      </c>
      <c r="C315" s="29" t="s">
        <v>303</v>
      </c>
      <c r="D315" s="25" t="s">
        <v>280</v>
      </c>
      <c r="E315" s="20">
        <f>Statewise!AD139+Statewise!AH139</f>
        <v>0</v>
      </c>
      <c r="F315" s="30" t="s">
        <v>301</v>
      </c>
      <c r="G315" s="20">
        <f>'Renewal Business_Statewise'!I39</f>
        <v>0</v>
      </c>
      <c r="H315" s="25"/>
      <c r="I315" s="21"/>
      <c r="J315" s="17"/>
      <c r="K315" s="21"/>
      <c r="M315" t="b">
        <f t="shared" si="6"/>
        <v>1</v>
      </c>
      <c r="N315">
        <f>IF(M315,0,COUNTIF($M$2:M315,"False"))</f>
        <v>0</v>
      </c>
    </row>
    <row r="316" spans="1:14">
      <c r="A316" s="29" t="s">
        <v>112</v>
      </c>
      <c r="B316" s="29" t="s">
        <v>304</v>
      </c>
      <c r="C316" s="29" t="s">
        <v>303</v>
      </c>
      <c r="D316" s="25" t="s">
        <v>280</v>
      </c>
      <c r="E316" s="20">
        <f>Statewise!AD143+Statewise!AH143</f>
        <v>0</v>
      </c>
      <c r="F316" s="30" t="s">
        <v>301</v>
      </c>
      <c r="G316" s="20">
        <f>'Renewal Business_Statewise'!I40</f>
        <v>0</v>
      </c>
      <c r="H316" s="25"/>
      <c r="I316" s="21"/>
      <c r="J316" s="17"/>
      <c r="K316" s="21"/>
      <c r="M316" t="b">
        <f t="shared" si="6"/>
        <v>1</v>
      </c>
      <c r="N316">
        <f>IF(M316,0,COUNTIF($M$2:M316,"False"))</f>
        <v>0</v>
      </c>
    </row>
    <row r="317" spans="1:14">
      <c r="A317" s="29" t="s">
        <v>113</v>
      </c>
      <c r="B317" s="29" t="s">
        <v>304</v>
      </c>
      <c r="C317" s="29" t="s">
        <v>303</v>
      </c>
      <c r="D317" s="25" t="s">
        <v>280</v>
      </c>
      <c r="E317" s="20">
        <f>Statewise!AD147+Statewise!AH147</f>
        <v>0</v>
      </c>
      <c r="F317" s="30" t="s">
        <v>301</v>
      </c>
      <c r="G317" s="20">
        <f>'Renewal Business_Statewise'!I41</f>
        <v>0</v>
      </c>
      <c r="H317" s="25"/>
      <c r="I317" s="21"/>
      <c r="J317" s="17"/>
      <c r="K317" s="21"/>
      <c r="M317" t="b">
        <f t="shared" si="6"/>
        <v>1</v>
      </c>
      <c r="N317">
        <f>IF(M317,0,COUNTIF($M$2:M317,"False"))</f>
        <v>0</v>
      </c>
    </row>
    <row r="318" spans="1:14">
      <c r="A318" s="29" t="s">
        <v>114</v>
      </c>
      <c r="B318" s="29" t="s">
        <v>304</v>
      </c>
      <c r="C318" s="29" t="s">
        <v>303</v>
      </c>
      <c r="D318" s="25" t="s">
        <v>280</v>
      </c>
      <c r="E318" s="20">
        <f>Statewise!AD151+Statewise!AH151</f>
        <v>0</v>
      </c>
      <c r="F318" s="30" t="s">
        <v>301</v>
      </c>
      <c r="G318" s="20">
        <f>'Renewal Business_Statewise'!I42</f>
        <v>0</v>
      </c>
      <c r="H318" s="25"/>
      <c r="I318" s="21"/>
      <c r="J318" s="17"/>
      <c r="K318" s="21"/>
      <c r="M318" t="b">
        <f t="shared" si="6"/>
        <v>1</v>
      </c>
      <c r="N318">
        <f>IF(M318,0,COUNTIF($M$2:M318,"False"))</f>
        <v>0</v>
      </c>
    </row>
    <row r="319" spans="1:14">
      <c r="A319" s="29" t="s">
        <v>115</v>
      </c>
      <c r="B319" s="29" t="s">
        <v>304</v>
      </c>
      <c r="C319" s="29" t="s">
        <v>303</v>
      </c>
      <c r="D319" s="25" t="s">
        <v>280</v>
      </c>
      <c r="E319" s="20">
        <f>Statewise!AD155+Statewise!AH155</f>
        <v>0</v>
      </c>
      <c r="F319" s="30" t="s">
        <v>301</v>
      </c>
      <c r="G319" s="20">
        <f>'Renewal Business_Statewise'!I43</f>
        <v>0</v>
      </c>
      <c r="H319" s="25"/>
      <c r="I319" s="21"/>
      <c r="J319" s="17"/>
      <c r="K319" s="21"/>
      <c r="M319" t="b">
        <f t="shared" si="6"/>
        <v>1</v>
      </c>
      <c r="N319">
        <f>IF(M319,0,COUNTIF($M$2:M319,"False"))</f>
        <v>0</v>
      </c>
    </row>
    <row r="320" spans="1:14">
      <c r="A320" s="17" t="s">
        <v>173</v>
      </c>
      <c r="B320" s="30" t="s">
        <v>149</v>
      </c>
      <c r="C320" s="30" t="s">
        <v>305</v>
      </c>
      <c r="D320" s="25" t="s">
        <v>306</v>
      </c>
      <c r="E320" s="21">
        <f>Claims!E25</f>
        <v>0</v>
      </c>
      <c r="F320" s="25" t="s">
        <v>307</v>
      </c>
      <c r="G320" s="20">
        <f>'Details of Claims'!E12</f>
        <v>0</v>
      </c>
      <c r="H320" s="25"/>
      <c r="I320" s="21"/>
      <c r="J320" s="17"/>
      <c r="K320" s="21"/>
      <c r="M320" t="b">
        <f t="shared" si="6"/>
        <v>1</v>
      </c>
      <c r="N320">
        <f>IF(M320,0,COUNTIF($M$2:M320,"False"))</f>
        <v>0</v>
      </c>
    </row>
    <row r="321" spans="1:14">
      <c r="A321" s="17" t="s">
        <v>173</v>
      </c>
      <c r="B321" s="30" t="s">
        <v>149</v>
      </c>
      <c r="C321" s="30" t="s">
        <v>308</v>
      </c>
      <c r="D321" s="25" t="s">
        <v>306</v>
      </c>
      <c r="E321" s="21">
        <f>Claims!C25</f>
        <v>0</v>
      </c>
      <c r="F321" s="25" t="s">
        <v>307</v>
      </c>
      <c r="G321" s="20">
        <f>'Details of Claims'!C12</f>
        <v>0</v>
      </c>
      <c r="H321" s="25"/>
      <c r="I321" s="21"/>
      <c r="J321" s="17"/>
      <c r="K321" s="21"/>
      <c r="M321" t="b">
        <f t="shared" si="6"/>
        <v>1</v>
      </c>
      <c r="N321">
        <f>IF(M321,0,COUNTIF($M$2:M321,"False"))</f>
        <v>0</v>
      </c>
    </row>
    <row r="322" spans="1:14">
      <c r="A322" s="17" t="s">
        <v>173</v>
      </c>
      <c r="B322" s="30" t="s">
        <v>149</v>
      </c>
      <c r="C322" s="30" t="s">
        <v>241</v>
      </c>
      <c r="D322" s="25" t="s">
        <v>306</v>
      </c>
      <c r="E322" s="21">
        <f>Claims!D25</f>
        <v>0</v>
      </c>
      <c r="F322" s="25" t="s">
        <v>307</v>
      </c>
      <c r="G322" s="20">
        <f>'Details of Claims'!D12</f>
        <v>0</v>
      </c>
      <c r="H322" s="25"/>
      <c r="I322" s="21"/>
      <c r="J322" s="17"/>
      <c r="K322" s="21"/>
      <c r="M322" t="b">
        <f t="shared" si="6"/>
        <v>1</v>
      </c>
      <c r="N322">
        <f>IF(M322,0,COUNTIF($M$2:M322,"False"))</f>
        <v>0</v>
      </c>
    </row>
    <row r="323" spans="1:14">
      <c r="A323" s="17" t="s">
        <v>173</v>
      </c>
      <c r="B323" s="30" t="s">
        <v>150</v>
      </c>
      <c r="C323" s="30" t="s">
        <v>305</v>
      </c>
      <c r="D323" s="25" t="s">
        <v>306</v>
      </c>
      <c r="E323" s="21">
        <f>Claims!E74</f>
        <v>0</v>
      </c>
      <c r="F323" s="25" t="s">
        <v>307</v>
      </c>
      <c r="G323" s="20">
        <f>'Details of Claims'!E20</f>
        <v>0</v>
      </c>
      <c r="H323" s="25"/>
      <c r="I323" s="21"/>
      <c r="J323" s="17"/>
      <c r="K323" s="21"/>
      <c r="M323" t="b">
        <f t="shared" si="6"/>
        <v>1</v>
      </c>
      <c r="N323">
        <f>IF(M323,0,COUNTIF($M$2:M323,"False"))</f>
        <v>0</v>
      </c>
    </row>
    <row r="324" spans="1:14">
      <c r="A324" s="17" t="s">
        <v>173</v>
      </c>
      <c r="B324" s="30" t="s">
        <v>150</v>
      </c>
      <c r="C324" s="30" t="s">
        <v>309</v>
      </c>
      <c r="D324" s="25" t="s">
        <v>306</v>
      </c>
      <c r="E324" s="21">
        <f>Claims!C74</f>
        <v>0</v>
      </c>
      <c r="F324" s="25" t="s">
        <v>307</v>
      </c>
      <c r="G324" s="20">
        <f>'Details of Claims'!C20</f>
        <v>0</v>
      </c>
      <c r="H324" s="25"/>
      <c r="I324" s="21"/>
      <c r="J324" s="17"/>
      <c r="K324" s="21"/>
      <c r="M324" t="b">
        <f t="shared" si="6"/>
        <v>1</v>
      </c>
      <c r="N324">
        <f>IF(M324,0,COUNTIF($M$2:M324,"False"))</f>
        <v>0</v>
      </c>
    </row>
    <row r="325" spans="1:14">
      <c r="A325" s="17" t="s">
        <v>173</v>
      </c>
      <c r="B325" s="30" t="s">
        <v>150</v>
      </c>
      <c r="C325" s="30" t="s">
        <v>310</v>
      </c>
      <c r="D325" s="25" t="s">
        <v>306</v>
      </c>
      <c r="E325" s="21">
        <f>Claims!D74</f>
        <v>0</v>
      </c>
      <c r="F325" s="25" t="s">
        <v>307</v>
      </c>
      <c r="G325" s="20">
        <f>'Details of Claims'!D20</f>
        <v>0</v>
      </c>
      <c r="H325" s="25"/>
      <c r="I325" s="21"/>
      <c r="J325" s="17"/>
      <c r="K325" s="21"/>
      <c r="M325" t="b">
        <f t="shared" si="6"/>
        <v>1</v>
      </c>
      <c r="N325">
        <f>IF(M325,0,COUNTIF($M$2:M325,"False"))</f>
        <v>0</v>
      </c>
    </row>
    <row r="326" spans="1:14">
      <c r="A326" s="17" t="s">
        <v>173</v>
      </c>
      <c r="B326" s="30" t="s">
        <v>149</v>
      </c>
      <c r="C326" s="30" t="s">
        <v>305</v>
      </c>
      <c r="D326" s="25" t="s">
        <v>311</v>
      </c>
      <c r="E326" s="21">
        <f>'MI Claims'!E11</f>
        <v>0</v>
      </c>
      <c r="F326" s="25" t="s">
        <v>312</v>
      </c>
      <c r="G326" s="20">
        <f>'Details of MI Claims'!E12</f>
        <v>0</v>
      </c>
      <c r="H326" s="25"/>
      <c r="I326" s="21"/>
      <c r="J326" s="17"/>
      <c r="K326" s="21"/>
      <c r="M326" t="b">
        <f t="shared" si="6"/>
        <v>1</v>
      </c>
      <c r="N326">
        <f>IF(M326,0,COUNTIF($M$2:M326,"False"))</f>
        <v>0</v>
      </c>
    </row>
    <row r="327" spans="1:14">
      <c r="A327" s="17" t="s">
        <v>173</v>
      </c>
      <c r="B327" s="30" t="s">
        <v>149</v>
      </c>
      <c r="C327" s="30" t="s">
        <v>308</v>
      </c>
      <c r="D327" s="25" t="s">
        <v>311</v>
      </c>
      <c r="E327" s="21">
        <f>'MI Claims'!C11</f>
        <v>0</v>
      </c>
      <c r="F327" s="25" t="s">
        <v>312</v>
      </c>
      <c r="G327" s="20">
        <f>'Details of MI Claims'!C12</f>
        <v>0</v>
      </c>
      <c r="H327" s="25"/>
      <c r="I327" s="21"/>
      <c r="J327" s="17"/>
      <c r="K327" s="21"/>
      <c r="M327" t="b">
        <f t="shared" si="6"/>
        <v>1</v>
      </c>
      <c r="N327">
        <f>IF(M327,0,COUNTIF($M$2:M327,"False"))</f>
        <v>0</v>
      </c>
    </row>
    <row r="328" spans="1:14">
      <c r="A328" s="17" t="s">
        <v>173</v>
      </c>
      <c r="B328" s="30" t="s">
        <v>149</v>
      </c>
      <c r="C328" s="30" t="s">
        <v>241</v>
      </c>
      <c r="D328" s="25" t="s">
        <v>311</v>
      </c>
      <c r="E328" s="21">
        <f>'MI Claims'!D11</f>
        <v>0</v>
      </c>
      <c r="F328" s="25" t="s">
        <v>312</v>
      </c>
      <c r="G328" s="20">
        <f>'Details of MI Claims'!D12</f>
        <v>0</v>
      </c>
      <c r="H328" s="25"/>
      <c r="I328" s="21"/>
      <c r="J328" s="17"/>
      <c r="K328" s="21"/>
      <c r="M328" t="b">
        <f t="shared" si="6"/>
        <v>1</v>
      </c>
      <c r="N328">
        <f>IF(M328,0,COUNTIF($M$2:M328,"False"))</f>
        <v>0</v>
      </c>
    </row>
    <row r="329" spans="1:14">
      <c r="A329" s="17" t="s">
        <v>173</v>
      </c>
      <c r="B329" s="30" t="s">
        <v>150</v>
      </c>
      <c r="C329" s="30" t="s">
        <v>305</v>
      </c>
      <c r="D329" s="25" t="s">
        <v>311</v>
      </c>
      <c r="E329" s="21">
        <f>'MI Claims'!E32</f>
        <v>0</v>
      </c>
      <c r="F329" s="25" t="s">
        <v>312</v>
      </c>
      <c r="G329" s="20">
        <f>'Details of MI Claims'!E20</f>
        <v>0</v>
      </c>
      <c r="H329" s="25"/>
      <c r="I329" s="21"/>
      <c r="J329" s="17"/>
      <c r="K329" s="21"/>
      <c r="M329" t="b">
        <f t="shared" si="6"/>
        <v>1</v>
      </c>
      <c r="N329">
        <f>IF(M329,0,COUNTIF($M$2:M329,"False"))</f>
        <v>0</v>
      </c>
    </row>
    <row r="330" spans="1:14">
      <c r="A330" s="17" t="s">
        <v>173</v>
      </c>
      <c r="B330" s="30" t="s">
        <v>150</v>
      </c>
      <c r="C330" s="30" t="s">
        <v>309</v>
      </c>
      <c r="D330" s="25" t="s">
        <v>311</v>
      </c>
      <c r="E330" s="21">
        <f>'MI Claims'!C32</f>
        <v>0</v>
      </c>
      <c r="F330" s="25" t="s">
        <v>312</v>
      </c>
      <c r="G330" s="20">
        <f>'Details of MI Claims'!C20</f>
        <v>0</v>
      </c>
      <c r="H330" s="25"/>
      <c r="I330" s="21"/>
      <c r="J330" s="17"/>
      <c r="K330" s="21"/>
      <c r="M330" t="b">
        <f t="shared" si="6"/>
        <v>1</v>
      </c>
      <c r="N330">
        <f>IF(M330,0,COUNTIF($M$2:M330,"False"))</f>
        <v>0</v>
      </c>
    </row>
    <row r="331" spans="1:14">
      <c r="A331" s="17" t="s">
        <v>173</v>
      </c>
      <c r="B331" s="30" t="s">
        <v>150</v>
      </c>
      <c r="C331" s="30" t="s">
        <v>310</v>
      </c>
      <c r="D331" s="25" t="s">
        <v>311</v>
      </c>
      <c r="E331" s="21">
        <f>'MI Claims'!D32</f>
        <v>0</v>
      </c>
      <c r="F331" s="25" t="s">
        <v>312</v>
      </c>
      <c r="G331" s="20">
        <f>'Details of MI Claims'!D20</f>
        <v>0</v>
      </c>
      <c r="H331" s="25"/>
      <c r="I331" s="21"/>
      <c r="J331" s="17"/>
      <c r="K331" s="21"/>
      <c r="M331" t="b">
        <f t="shared" si="6"/>
        <v>1</v>
      </c>
      <c r="N331">
        <f>IF(M331,0,COUNTIF($M$2:M331,"False"))</f>
        <v>0</v>
      </c>
    </row>
    <row r="332" spans="1:14" s="33" customFormat="1">
      <c r="A332" s="18" t="s">
        <v>313</v>
      </c>
      <c r="B332" s="18"/>
      <c r="C332" s="18"/>
      <c r="D332" s="31" t="s">
        <v>314</v>
      </c>
      <c r="E332" s="19">
        <f>'Women Lives'!C7</f>
        <v>0</v>
      </c>
      <c r="F332" s="31" t="s">
        <v>276</v>
      </c>
      <c r="G332" s="19">
        <f>'General Info'!F27</f>
        <v>0</v>
      </c>
      <c r="H332" s="31"/>
      <c r="I332" s="19"/>
      <c r="J332" s="18"/>
      <c r="K332" s="32"/>
      <c r="M332" t="b">
        <f t="shared" si="6"/>
        <v>1</v>
      </c>
      <c r="N332">
        <f>IF(M332,0,COUNTIF($M$2:M332,"False"))</f>
        <v>0</v>
      </c>
    </row>
    <row r="333" spans="1:14" s="33" customFormat="1">
      <c r="A333" s="18" t="s">
        <v>315</v>
      </c>
      <c r="B333" s="18"/>
      <c r="C333" s="18"/>
      <c r="D333" s="31" t="s">
        <v>314</v>
      </c>
      <c r="E333" s="19">
        <f>'Women Lives'!C8</f>
        <v>0</v>
      </c>
      <c r="F333" s="31" t="s">
        <v>276</v>
      </c>
      <c r="G333" s="19">
        <f>'General Info'!F30</f>
        <v>0</v>
      </c>
      <c r="H333" s="31"/>
      <c r="I333" s="32"/>
      <c r="J333" s="18"/>
      <c r="K333" s="32"/>
      <c r="M333" t="b">
        <f t="shared" si="6"/>
        <v>1</v>
      </c>
      <c r="N333">
        <f>IF(M333,0,COUNTIF($M$2:M333,"False"))</f>
        <v>0</v>
      </c>
    </row>
    <row r="334" spans="1:14" s="33" customFormat="1">
      <c r="A334" s="18" t="s">
        <v>316</v>
      </c>
      <c r="B334" s="18"/>
      <c r="C334" s="18"/>
      <c r="D334" s="31" t="s">
        <v>314</v>
      </c>
      <c r="E334" s="19">
        <f>'Women Lives'!C9</f>
        <v>0</v>
      </c>
      <c r="F334" s="31" t="s">
        <v>276</v>
      </c>
      <c r="G334" s="19">
        <f>'General Info'!F28</f>
        <v>0</v>
      </c>
      <c r="H334" s="31"/>
      <c r="I334" s="32"/>
      <c r="J334" s="18"/>
      <c r="K334" s="32"/>
      <c r="M334" t="b">
        <f t="shared" si="6"/>
        <v>1</v>
      </c>
      <c r="N334">
        <f>IF(M334,0,COUNTIF($M$2:M334,"False"))</f>
        <v>0</v>
      </c>
    </row>
    <row r="335" spans="1:14" s="33" customFormat="1">
      <c r="A335" s="18" t="s">
        <v>317</v>
      </c>
      <c r="B335" s="18"/>
      <c r="C335" s="18"/>
      <c r="D335" s="31" t="s">
        <v>314</v>
      </c>
      <c r="E335" s="19">
        <f>'Women Lives'!C10</f>
        <v>0</v>
      </c>
      <c r="F335" s="31" t="s">
        <v>276</v>
      </c>
      <c r="G335" s="19">
        <f>'General Info'!F31</f>
        <v>0</v>
      </c>
      <c r="H335" s="31"/>
      <c r="I335" s="32"/>
      <c r="J335" s="18"/>
      <c r="K335" s="32"/>
      <c r="M335" t="b">
        <f t="shared" si="6"/>
        <v>1</v>
      </c>
      <c r="N335">
        <f>IF(M335,0,COUNTIF($M$2:M335,"False"))</f>
        <v>0</v>
      </c>
    </row>
    <row r="336" spans="1:14" s="33" customFormat="1">
      <c r="A336" s="18"/>
      <c r="B336" s="18"/>
      <c r="C336" s="18"/>
      <c r="D336" s="31"/>
      <c r="E336" s="19"/>
      <c r="F336" s="31"/>
      <c r="G336" s="19"/>
      <c r="H336" s="31"/>
      <c r="I336" s="32"/>
      <c r="J336" s="18"/>
      <c r="K336" s="32"/>
    </row>
    <row r="337" spans="1:11" s="33" customFormat="1">
      <c r="A337" s="18"/>
      <c r="B337" s="18"/>
      <c r="C337" s="18"/>
      <c r="D337" s="31"/>
      <c r="E337" s="19"/>
      <c r="F337" s="31"/>
      <c r="G337" s="19"/>
      <c r="H337" s="31"/>
      <c r="I337" s="32"/>
      <c r="J337" s="18"/>
      <c r="K337" s="32"/>
    </row>
    <row r="338" spans="1:11" s="33" customFormat="1">
      <c r="A338" s="18"/>
      <c r="B338" s="18"/>
      <c r="C338" s="18"/>
      <c r="D338" s="31"/>
      <c r="E338" s="19"/>
      <c r="F338" s="31"/>
      <c r="G338" s="19"/>
      <c r="H338" s="31"/>
      <c r="I338" s="32"/>
      <c r="J338" s="18"/>
      <c r="K338" s="32"/>
    </row>
    <row r="339" spans="1:11" s="33" customFormat="1">
      <c r="A339" s="18"/>
      <c r="B339" s="18"/>
      <c r="C339" s="18"/>
      <c r="D339" s="31"/>
      <c r="E339" s="19"/>
      <c r="F339" s="31"/>
      <c r="G339" s="19"/>
      <c r="H339" s="31"/>
      <c r="I339" s="32"/>
      <c r="J339" s="18"/>
      <c r="K339" s="32"/>
    </row>
    <row r="340" spans="1:11" s="33" customFormat="1">
      <c r="A340" s="18"/>
      <c r="B340" s="18"/>
      <c r="C340" s="18"/>
      <c r="D340" s="31"/>
      <c r="E340" s="19"/>
      <c r="F340" s="31"/>
      <c r="G340" s="19"/>
      <c r="H340" s="31"/>
      <c r="I340" s="32"/>
      <c r="J340" s="18"/>
      <c r="K340" s="32"/>
    </row>
    <row r="341" spans="1:11" s="33" customFormat="1">
      <c r="A341" s="18"/>
      <c r="B341" s="18"/>
      <c r="C341" s="18"/>
      <c r="D341" s="31"/>
      <c r="E341" s="19"/>
      <c r="F341" s="31"/>
      <c r="G341" s="19"/>
      <c r="H341" s="31"/>
      <c r="I341" s="32"/>
      <c r="J341" s="18"/>
      <c r="K341" s="32"/>
    </row>
    <row r="342" spans="1:11" s="33" customFormat="1">
      <c r="A342" s="18"/>
      <c r="B342" s="18"/>
      <c r="C342" s="18"/>
      <c r="D342" s="31"/>
      <c r="E342" s="19"/>
      <c r="F342" s="31"/>
      <c r="G342" s="19"/>
      <c r="H342" s="31"/>
      <c r="I342" s="32"/>
      <c r="J342" s="18"/>
      <c r="K342" s="32"/>
    </row>
    <row r="343" spans="1:11" s="33" customFormat="1">
      <c r="A343" s="18"/>
      <c r="B343" s="18"/>
      <c r="C343" s="18"/>
      <c r="D343" s="31"/>
      <c r="E343" s="19"/>
      <c r="F343" s="31"/>
      <c r="G343" s="19"/>
      <c r="H343" s="31"/>
      <c r="I343" s="32"/>
      <c r="J343" s="18"/>
      <c r="K343" s="32"/>
    </row>
    <row r="344" spans="1:11" s="33" customFormat="1">
      <c r="A344" s="18"/>
      <c r="B344" s="18"/>
      <c r="C344" s="18"/>
      <c r="D344" s="31"/>
      <c r="E344" s="19"/>
      <c r="F344" s="31"/>
      <c r="G344" s="19"/>
      <c r="H344" s="31"/>
      <c r="I344" s="32"/>
      <c r="J344" s="18"/>
      <c r="K344" s="32"/>
    </row>
    <row r="345" spans="1:11" s="33" customFormat="1">
      <c r="A345" s="18"/>
      <c r="B345" s="18"/>
      <c r="C345" s="18"/>
      <c r="D345" s="31"/>
      <c r="E345" s="19"/>
      <c r="F345" s="31"/>
      <c r="G345" s="19"/>
      <c r="H345" s="31"/>
      <c r="I345" s="32"/>
      <c r="J345" s="18"/>
      <c r="K345" s="32"/>
    </row>
    <row r="346" spans="1:11" s="33" customFormat="1">
      <c r="A346" s="18"/>
      <c r="B346" s="18"/>
      <c r="C346" s="18"/>
      <c r="D346" s="31"/>
      <c r="E346" s="19"/>
      <c r="F346" s="31"/>
      <c r="G346" s="19"/>
      <c r="H346" s="31"/>
      <c r="I346" s="32"/>
      <c r="J346" s="18"/>
      <c r="K346" s="32"/>
    </row>
    <row r="347" spans="1:11" s="33" customFormat="1">
      <c r="A347" s="18"/>
      <c r="B347" s="18"/>
      <c r="C347" s="18"/>
      <c r="D347" s="31"/>
      <c r="E347" s="32"/>
      <c r="F347" s="31"/>
      <c r="G347" s="19"/>
      <c r="H347" s="31"/>
      <c r="I347" s="32"/>
      <c r="J347" s="18"/>
      <c r="K347" s="32"/>
    </row>
    <row r="348" spans="1:11" s="33" customFormat="1">
      <c r="A348" s="18"/>
      <c r="B348" s="18"/>
      <c r="C348" s="18"/>
      <c r="D348" s="31"/>
      <c r="E348" s="32"/>
      <c r="F348" s="31"/>
      <c r="G348" s="19"/>
      <c r="H348" s="31"/>
      <c r="I348" s="32"/>
      <c r="J348" s="18"/>
      <c r="K348" s="32"/>
    </row>
    <row r="349" spans="1:11" s="33" customFormat="1">
      <c r="A349" s="18"/>
      <c r="B349" s="18"/>
      <c r="C349" s="18"/>
      <c r="D349" s="31"/>
      <c r="E349" s="32"/>
      <c r="F349" s="31"/>
      <c r="G349" s="19"/>
      <c r="H349" s="31"/>
      <c r="I349" s="32"/>
      <c r="J349" s="18"/>
      <c r="K349" s="32"/>
    </row>
    <row r="350" spans="1:11" s="33" customFormat="1">
      <c r="A350" s="18"/>
      <c r="B350" s="18"/>
      <c r="C350" s="18"/>
      <c r="D350" s="31"/>
      <c r="E350" s="32"/>
      <c r="F350" s="31"/>
      <c r="G350" s="19"/>
      <c r="H350" s="31"/>
      <c r="I350" s="32"/>
      <c r="J350" s="18"/>
      <c r="K350" s="32"/>
    </row>
    <row r="351" spans="1:11" s="33" customFormat="1">
      <c r="A351" s="18"/>
      <c r="B351" s="18"/>
      <c r="C351" s="18"/>
      <c r="D351" s="31"/>
      <c r="E351" s="32"/>
      <c r="F351" s="31"/>
      <c r="G351" s="19"/>
      <c r="H351" s="31"/>
      <c r="I351" s="32"/>
      <c r="J351" s="18"/>
      <c r="K351" s="32"/>
    </row>
    <row r="352" spans="1:11" s="33" customFormat="1">
      <c r="A352" s="18"/>
      <c r="B352" s="18"/>
      <c r="C352" s="18"/>
      <c r="D352" s="31"/>
      <c r="E352" s="32"/>
      <c r="F352" s="31"/>
      <c r="G352" s="19"/>
      <c r="H352" s="31"/>
      <c r="I352" s="32"/>
      <c r="J352" s="18"/>
      <c r="K352" s="32"/>
    </row>
    <row r="353" spans="1:11" s="33" customFormat="1">
      <c r="A353" s="18"/>
      <c r="B353" s="18"/>
      <c r="C353" s="18"/>
      <c r="D353" s="31"/>
      <c r="E353" s="32"/>
      <c r="F353" s="31"/>
      <c r="G353" s="19"/>
      <c r="H353" s="31"/>
      <c r="I353" s="32"/>
      <c r="J353" s="18"/>
      <c r="K353" s="32"/>
    </row>
    <row r="354" spans="1:11" s="33" customFormat="1">
      <c r="A354" s="18"/>
      <c r="B354" s="18"/>
      <c r="C354" s="18"/>
      <c r="D354" s="31"/>
      <c r="E354" s="32"/>
      <c r="F354" s="31"/>
      <c r="G354" s="19"/>
      <c r="H354" s="31"/>
      <c r="I354" s="32"/>
      <c r="J354" s="18"/>
      <c r="K354" s="32"/>
    </row>
    <row r="355" spans="1:11" s="33" customFormat="1">
      <c r="A355" s="18"/>
      <c r="B355" s="18"/>
      <c r="C355" s="18"/>
      <c r="D355" s="31"/>
      <c r="E355" s="32"/>
      <c r="F355" s="31"/>
      <c r="G355" s="19"/>
      <c r="H355" s="31"/>
      <c r="I355" s="32"/>
      <c r="J355" s="18"/>
      <c r="K355" s="32"/>
    </row>
    <row r="356" spans="1:11" s="33" customFormat="1">
      <c r="A356" s="18"/>
      <c r="B356" s="18"/>
      <c r="C356" s="18"/>
      <c r="D356" s="31"/>
      <c r="E356" s="32"/>
      <c r="F356" s="31"/>
      <c r="G356" s="19"/>
      <c r="H356" s="31"/>
      <c r="I356" s="32"/>
      <c r="J356" s="18"/>
      <c r="K356" s="32"/>
    </row>
    <row r="357" spans="1:11" s="33" customFormat="1">
      <c r="A357" s="18"/>
      <c r="B357" s="18"/>
      <c r="C357" s="18"/>
      <c r="D357" s="31"/>
      <c r="E357" s="32"/>
      <c r="F357" s="31"/>
      <c r="G357" s="19"/>
      <c r="H357" s="31"/>
      <c r="I357" s="32"/>
      <c r="J357" s="18"/>
      <c r="K357" s="32"/>
    </row>
    <row r="358" spans="1:11" s="33" customFormat="1">
      <c r="A358" s="18"/>
      <c r="B358" s="18"/>
      <c r="C358" s="18"/>
      <c r="D358" s="31"/>
      <c r="E358" s="32"/>
      <c r="F358" s="31"/>
      <c r="G358" s="19"/>
      <c r="H358" s="31"/>
      <c r="I358" s="32"/>
      <c r="J358" s="18"/>
      <c r="K358" s="32"/>
    </row>
    <row r="359" spans="1:11" s="33" customFormat="1">
      <c r="A359" s="18"/>
      <c r="B359" s="18"/>
      <c r="C359" s="18"/>
      <c r="D359" s="31"/>
      <c r="E359" s="32"/>
      <c r="F359" s="31"/>
      <c r="G359" s="19"/>
      <c r="H359" s="31"/>
      <c r="I359" s="32"/>
      <c r="J359" s="18"/>
      <c r="K359" s="32"/>
    </row>
    <row r="360" spans="1:11" s="33" customFormat="1">
      <c r="A360" s="18"/>
      <c r="B360" s="18"/>
      <c r="C360" s="18"/>
      <c r="D360" s="31"/>
      <c r="E360" s="32"/>
      <c r="F360" s="31"/>
      <c r="G360" s="19"/>
      <c r="H360" s="31"/>
      <c r="I360" s="32"/>
      <c r="J360" s="18"/>
      <c r="K360" s="32"/>
    </row>
    <row r="361" spans="1:11" s="33" customFormat="1">
      <c r="A361" s="18"/>
      <c r="B361" s="18"/>
      <c r="C361" s="18"/>
      <c r="D361" s="31"/>
      <c r="E361" s="32"/>
      <c r="F361" s="31"/>
      <c r="G361" s="19"/>
      <c r="H361" s="31"/>
      <c r="I361" s="32"/>
      <c r="J361" s="18"/>
      <c r="K361" s="32"/>
    </row>
    <row r="362" spans="1:11" s="33" customFormat="1">
      <c r="A362" s="18"/>
      <c r="B362" s="18"/>
      <c r="C362" s="18"/>
      <c r="D362" s="31"/>
      <c r="E362" s="32"/>
      <c r="F362" s="31"/>
      <c r="G362" s="19"/>
      <c r="H362" s="31"/>
      <c r="I362" s="32"/>
      <c r="J362" s="18"/>
      <c r="K362" s="32"/>
    </row>
    <row r="363" spans="1:11" s="33" customFormat="1">
      <c r="A363" s="18"/>
      <c r="B363" s="18"/>
      <c r="C363" s="18"/>
      <c r="D363" s="31"/>
      <c r="E363" s="32"/>
      <c r="F363" s="31"/>
      <c r="G363" s="19"/>
      <c r="H363" s="31"/>
      <c r="I363" s="32"/>
      <c r="J363" s="18"/>
      <c r="K363" s="32"/>
    </row>
    <row r="364" spans="1:11" s="33" customFormat="1">
      <c r="A364" s="18"/>
      <c r="B364" s="18"/>
      <c r="C364" s="18"/>
      <c r="D364" s="31"/>
      <c r="E364" s="32"/>
      <c r="F364" s="31"/>
      <c r="G364" s="19"/>
      <c r="H364" s="31"/>
      <c r="I364" s="32"/>
      <c r="J364" s="18"/>
      <c r="K364" s="32"/>
    </row>
    <row r="365" spans="1:11" s="33" customFormat="1">
      <c r="A365" s="18"/>
      <c r="B365" s="18"/>
      <c r="C365" s="18"/>
      <c r="D365" s="31"/>
      <c r="E365" s="32"/>
      <c r="F365" s="31"/>
      <c r="G365" s="19"/>
      <c r="H365" s="31"/>
      <c r="I365" s="32"/>
      <c r="J365" s="18"/>
      <c r="K365" s="32"/>
    </row>
    <row r="366" spans="1:11" s="33" customFormat="1">
      <c r="A366" s="18"/>
      <c r="B366" s="18"/>
      <c r="C366" s="18"/>
      <c r="D366" s="31"/>
      <c r="E366" s="32"/>
      <c r="F366" s="31"/>
      <c r="G366" s="19"/>
      <c r="H366" s="31"/>
      <c r="I366" s="32"/>
      <c r="J366" s="18"/>
      <c r="K366" s="32"/>
    </row>
    <row r="367" spans="1:11" s="33" customFormat="1">
      <c r="A367" s="18"/>
      <c r="B367" s="18"/>
      <c r="C367" s="18"/>
      <c r="D367" s="31"/>
      <c r="E367" s="32"/>
      <c r="F367" s="31"/>
      <c r="G367" s="19"/>
      <c r="H367" s="31"/>
      <c r="I367" s="32"/>
      <c r="J367" s="18"/>
      <c r="K367" s="32"/>
    </row>
    <row r="368" spans="1:11" s="33" customFormat="1">
      <c r="A368" s="18"/>
      <c r="B368" s="18"/>
      <c r="C368" s="18"/>
      <c r="D368" s="31"/>
      <c r="E368" s="32"/>
      <c r="F368" s="31"/>
      <c r="G368" s="19"/>
      <c r="H368" s="31"/>
      <c r="I368" s="32"/>
      <c r="J368" s="18"/>
      <c r="K368" s="32"/>
    </row>
    <row r="369" spans="1:11" s="33" customFormat="1">
      <c r="A369" s="18"/>
      <c r="B369" s="18"/>
      <c r="C369" s="18"/>
      <c r="D369" s="31"/>
      <c r="E369" s="32"/>
      <c r="F369" s="31"/>
      <c r="G369" s="19"/>
      <c r="H369" s="31"/>
      <c r="I369" s="32"/>
      <c r="J369" s="18"/>
      <c r="K369" s="32"/>
    </row>
    <row r="370" spans="1:11" s="33" customFormat="1">
      <c r="A370" s="18"/>
      <c r="B370" s="18"/>
      <c r="C370" s="18"/>
      <c r="D370" s="31"/>
      <c r="E370" s="32"/>
      <c r="F370" s="31"/>
      <c r="G370" s="19"/>
      <c r="H370" s="31"/>
      <c r="I370" s="32"/>
      <c r="J370" s="18"/>
      <c r="K370" s="32"/>
    </row>
    <row r="371" spans="1:11" s="33" customFormat="1">
      <c r="A371" s="18"/>
      <c r="B371" s="18"/>
      <c r="C371" s="18"/>
      <c r="D371" s="31"/>
      <c r="E371" s="32"/>
      <c r="F371" s="31"/>
      <c r="G371" s="19"/>
      <c r="H371" s="31"/>
      <c r="I371" s="32"/>
      <c r="J371" s="18"/>
      <c r="K371" s="32"/>
    </row>
    <row r="372" spans="1:11" s="33" customFormat="1">
      <c r="A372" s="18"/>
      <c r="B372" s="18"/>
      <c r="C372" s="18"/>
      <c r="D372" s="31"/>
      <c r="E372" s="32"/>
      <c r="F372" s="31"/>
      <c r="G372" s="19"/>
      <c r="H372" s="31"/>
      <c r="I372" s="32"/>
      <c r="J372" s="18"/>
      <c r="K372" s="32"/>
    </row>
    <row r="373" spans="1:11" s="33" customFormat="1">
      <c r="A373" s="18"/>
      <c r="B373" s="18"/>
      <c r="C373" s="18"/>
      <c r="D373" s="31"/>
      <c r="E373" s="32"/>
      <c r="F373" s="31"/>
      <c r="G373" s="19"/>
      <c r="H373" s="31"/>
      <c r="I373" s="32"/>
      <c r="J373" s="18"/>
      <c r="K373" s="32"/>
    </row>
    <row r="374" spans="1:11" s="33" customFormat="1">
      <c r="A374" s="18"/>
      <c r="B374" s="18"/>
      <c r="C374" s="18"/>
      <c r="D374" s="31"/>
      <c r="E374" s="32"/>
      <c r="F374" s="31"/>
      <c r="G374" s="19"/>
      <c r="H374" s="31"/>
      <c r="I374" s="32"/>
      <c r="J374" s="18"/>
      <c r="K374" s="32"/>
    </row>
    <row r="375" spans="1:11" s="33" customFormat="1">
      <c r="A375" s="18"/>
      <c r="B375" s="18"/>
      <c r="C375" s="18"/>
      <c r="D375" s="31"/>
      <c r="E375" s="32"/>
      <c r="F375" s="31"/>
      <c r="G375" s="19"/>
      <c r="H375" s="31"/>
      <c r="I375" s="32"/>
      <c r="J375" s="18"/>
      <c r="K375" s="32"/>
    </row>
    <row r="376" spans="1:11" s="33" customFormat="1">
      <c r="A376" s="18"/>
      <c r="B376" s="18"/>
      <c r="C376" s="18"/>
      <c r="D376" s="31"/>
      <c r="E376" s="32"/>
      <c r="F376" s="31"/>
      <c r="G376" s="19"/>
      <c r="H376" s="31"/>
      <c r="I376" s="32"/>
      <c r="J376" s="18"/>
      <c r="K376" s="32"/>
    </row>
    <row r="377" spans="1:11" s="33" customFormat="1">
      <c r="A377" s="18"/>
      <c r="B377" s="18"/>
      <c r="C377" s="18"/>
      <c r="D377" s="31"/>
      <c r="E377" s="32"/>
      <c r="F377" s="31"/>
      <c r="G377" s="19"/>
      <c r="H377" s="31"/>
      <c r="I377" s="32"/>
      <c r="J377" s="18"/>
      <c r="K377" s="32"/>
    </row>
    <row r="378" spans="1:11" s="33" customFormat="1">
      <c r="A378" s="18"/>
      <c r="B378" s="18"/>
      <c r="C378" s="18"/>
      <c r="D378" s="31"/>
      <c r="E378" s="32"/>
      <c r="F378" s="31"/>
      <c r="G378" s="19"/>
      <c r="H378" s="31"/>
      <c r="I378" s="32"/>
      <c r="J378" s="18"/>
      <c r="K378" s="32"/>
    </row>
    <row r="379" spans="1:11" s="33" customFormat="1">
      <c r="A379" s="18"/>
      <c r="B379" s="18"/>
      <c r="C379" s="18"/>
      <c r="D379" s="31"/>
      <c r="E379" s="32"/>
      <c r="F379" s="31"/>
      <c r="G379" s="19"/>
      <c r="H379" s="31"/>
      <c r="I379" s="32"/>
      <c r="J379" s="18"/>
      <c r="K379" s="32"/>
    </row>
    <row r="380" spans="1:11" s="33" customFormat="1">
      <c r="A380" s="18"/>
      <c r="B380" s="18"/>
      <c r="C380" s="18"/>
      <c r="D380" s="31"/>
      <c r="E380" s="32"/>
      <c r="F380" s="31"/>
      <c r="G380" s="19"/>
      <c r="H380" s="31"/>
      <c r="I380" s="32"/>
      <c r="J380" s="18"/>
      <c r="K380" s="32"/>
    </row>
    <row r="381" spans="1:11" s="33" customFormat="1">
      <c r="A381" s="18"/>
      <c r="B381" s="18"/>
      <c r="C381" s="18"/>
      <c r="D381" s="31"/>
      <c r="E381" s="32"/>
      <c r="F381" s="31"/>
      <c r="G381" s="19"/>
      <c r="H381" s="31"/>
      <c r="I381" s="32"/>
      <c r="J381" s="18"/>
      <c r="K381" s="32"/>
    </row>
    <row r="382" spans="1:11" s="33" customFormat="1">
      <c r="A382" s="18"/>
      <c r="B382" s="18"/>
      <c r="C382" s="18"/>
      <c r="D382" s="31"/>
      <c r="E382" s="32"/>
      <c r="F382" s="31"/>
      <c r="G382" s="19"/>
      <c r="H382" s="31"/>
      <c r="I382" s="32"/>
      <c r="J382" s="18"/>
      <c r="K382" s="32"/>
    </row>
    <row r="383" spans="1:11" s="33" customFormat="1">
      <c r="A383" s="18"/>
      <c r="B383" s="18"/>
      <c r="C383" s="18"/>
      <c r="D383" s="31"/>
      <c r="E383" s="32"/>
      <c r="F383" s="31"/>
      <c r="G383" s="19"/>
      <c r="H383" s="31"/>
      <c r="I383" s="32"/>
      <c r="J383" s="18"/>
      <c r="K383" s="32"/>
    </row>
  </sheetData>
  <sheetProtection algorithmName="SHA-512" hashValue="76r5qGzHIohEmtprv4+kO5bvip6CC6hHwI3Q6Rc//kQ7B9KIzwx9vDAScOVSssP4X/qa6kgl9BEQijcghA/+LQ==" saltValue="JjQNaCD0RWLyI8Lbbp9GgA==" spinCount="100000" sheet="1" objects="1" scenarios="1"/>
  <conditionalFormatting sqref="M1:M1048576">
    <cfRule type="cellIs" dxfId="1" priority="2" operator="equal">
      <formula>FALSE</formula>
    </cfRule>
  </conditionalFormatting>
  <conditionalFormatting sqref="M9">
    <cfRule type="cellIs" dxfId="0" priority="1"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Q47"/>
  <sheetViews>
    <sheetView topLeftCell="A10" workbookViewId="0">
      <selection activeCell="Q7" sqref="Q7"/>
    </sheetView>
  </sheetViews>
  <sheetFormatPr defaultColWidth="9.140625" defaultRowHeight="16.5"/>
  <cols>
    <col min="1" max="1" width="9.7109375" style="514" customWidth="1"/>
    <col min="2" max="2" width="31.5703125" style="514" customWidth="1"/>
    <col min="3" max="17" width="15.7109375" style="514" customWidth="1"/>
    <col min="18" max="16384" width="9.140625" style="514"/>
  </cols>
  <sheetData>
    <row r="1" spans="1:17">
      <c r="A1" s="44" t="s">
        <v>0</v>
      </c>
      <c r="B1" s="45">
        <f>'General Info'!B1</f>
        <v>0</v>
      </c>
      <c r="H1" s="47"/>
    </row>
    <row r="2" spans="1:17">
      <c r="A2" s="569" t="s">
        <v>569</v>
      </c>
      <c r="B2" s="569"/>
      <c r="C2" s="569"/>
      <c r="D2" s="569"/>
      <c r="E2" s="569"/>
    </row>
    <row r="3" spans="1:17">
      <c r="A3" s="570" t="s">
        <v>2</v>
      </c>
      <c r="B3" s="570"/>
      <c r="C3" s="570"/>
      <c r="D3" s="570"/>
      <c r="E3" s="570"/>
      <c r="F3" s="44"/>
    </row>
    <row r="4" spans="1:17" ht="17.25" thickBot="1"/>
    <row r="5" spans="1:17" ht="17.25" thickBot="1">
      <c r="A5" s="571" t="s">
        <v>3</v>
      </c>
      <c r="B5" s="572"/>
      <c r="C5" s="573" t="s">
        <v>4</v>
      </c>
      <c r="D5" s="573"/>
      <c r="E5" s="573"/>
      <c r="F5" s="573"/>
      <c r="G5" s="573"/>
      <c r="H5" s="573" t="s">
        <v>5</v>
      </c>
      <c r="I5" s="573"/>
      <c r="J5" s="573"/>
      <c r="K5" s="573"/>
      <c r="L5" s="573"/>
      <c r="M5" s="573" t="s">
        <v>6</v>
      </c>
      <c r="N5" s="573"/>
      <c r="O5" s="573"/>
      <c r="P5" s="573"/>
      <c r="Q5" s="573"/>
    </row>
    <row r="6" spans="1:17" ht="60">
      <c r="A6" s="42" t="s">
        <v>7</v>
      </c>
      <c r="B6" s="43" t="s">
        <v>8</v>
      </c>
      <c r="C6" s="48" t="s">
        <v>9</v>
      </c>
      <c r="D6" s="48" t="s">
        <v>10</v>
      </c>
      <c r="E6" s="49" t="s">
        <v>11</v>
      </c>
      <c r="F6" s="49" t="s">
        <v>12</v>
      </c>
      <c r="G6" s="50" t="s">
        <v>13</v>
      </c>
      <c r="H6" s="48" t="s">
        <v>9</v>
      </c>
      <c r="I6" s="48" t="s">
        <v>10</v>
      </c>
      <c r="J6" s="49" t="s">
        <v>11</v>
      </c>
      <c r="K6" s="49" t="s">
        <v>12</v>
      </c>
      <c r="L6" s="51" t="s">
        <v>14</v>
      </c>
      <c r="M6" s="52" t="s">
        <v>9</v>
      </c>
      <c r="N6" s="48" t="s">
        <v>10</v>
      </c>
      <c r="O6" s="49" t="s">
        <v>11</v>
      </c>
      <c r="P6" s="49" t="s">
        <v>12</v>
      </c>
      <c r="Q6" s="50" t="s">
        <v>15</v>
      </c>
    </row>
    <row r="7" spans="1:17">
      <c r="A7" s="513" t="s">
        <v>16</v>
      </c>
      <c r="B7" s="53" t="s">
        <v>17</v>
      </c>
      <c r="C7" s="110"/>
      <c r="D7" s="110"/>
      <c r="E7" s="111"/>
      <c r="F7" s="111"/>
      <c r="G7" s="534">
        <f>IFERROR(E7/$E$20,0)</f>
        <v>0</v>
      </c>
      <c r="H7" s="110"/>
      <c r="I7" s="110"/>
      <c r="J7" s="111"/>
      <c r="K7" s="111"/>
      <c r="L7" s="535">
        <f>IFERROR(J7/$J$20,0)</f>
        <v>0</v>
      </c>
      <c r="M7" s="536">
        <f>C7+H7</f>
        <v>0</v>
      </c>
      <c r="N7" s="536">
        <f t="shared" ref="N7:P7" si="0">D7+I7</f>
        <v>0</v>
      </c>
      <c r="O7" s="536">
        <f t="shared" si="0"/>
        <v>0</v>
      </c>
      <c r="P7" s="536">
        <f t="shared" si="0"/>
        <v>0</v>
      </c>
      <c r="Q7" s="537">
        <f>IFERROR(O7/$O$20,0)</f>
        <v>0</v>
      </c>
    </row>
    <row r="8" spans="1:17">
      <c r="A8" s="54">
        <v>2</v>
      </c>
      <c r="B8" s="53" t="s">
        <v>18</v>
      </c>
      <c r="C8" s="337"/>
      <c r="D8" s="337"/>
      <c r="E8" s="337"/>
      <c r="F8" s="337"/>
      <c r="G8" s="534"/>
      <c r="H8" s="337"/>
      <c r="I8" s="337"/>
      <c r="J8" s="337"/>
      <c r="K8" s="337"/>
      <c r="L8" s="538"/>
      <c r="M8" s="536"/>
      <c r="N8" s="536"/>
      <c r="O8" s="536"/>
      <c r="P8" s="536"/>
      <c r="Q8" s="539"/>
    </row>
    <row r="9" spans="1:17">
      <c r="A9" s="54"/>
      <c r="B9" s="53" t="s">
        <v>19</v>
      </c>
      <c r="C9" s="110"/>
      <c r="D9" s="110"/>
      <c r="E9" s="111"/>
      <c r="F9" s="111"/>
      <c r="G9" s="534">
        <f t="shared" ref="G9:G20" si="1">IFERROR(E9/$E$20,0)</f>
        <v>0</v>
      </c>
      <c r="H9" s="110"/>
      <c r="I9" s="110"/>
      <c r="J9" s="111"/>
      <c r="K9" s="111"/>
      <c r="L9" s="535">
        <f>IFERROR(J9/$J$20,0)</f>
        <v>0</v>
      </c>
      <c r="M9" s="536">
        <f t="shared" ref="M9:M21" si="2">C9+H9</f>
        <v>0</v>
      </c>
      <c r="N9" s="536">
        <f t="shared" ref="N9:N21" si="3">D9+I9</f>
        <v>0</v>
      </c>
      <c r="O9" s="536">
        <f t="shared" ref="O9:O21" si="4">E9+J9</f>
        <v>0</v>
      </c>
      <c r="P9" s="536">
        <f t="shared" ref="P9:P21" si="5">F9+K9</f>
        <v>0</v>
      </c>
      <c r="Q9" s="537">
        <f>IFERROR(O9/$O$20,0)</f>
        <v>0</v>
      </c>
    </row>
    <row r="10" spans="1:17">
      <c r="A10" s="54"/>
      <c r="B10" s="53" t="s">
        <v>20</v>
      </c>
      <c r="C10" s="110"/>
      <c r="D10" s="110"/>
      <c r="E10" s="111"/>
      <c r="F10" s="111"/>
      <c r="G10" s="534">
        <f t="shared" si="1"/>
        <v>0</v>
      </c>
      <c r="H10" s="110"/>
      <c r="I10" s="110"/>
      <c r="J10" s="111"/>
      <c r="K10" s="111"/>
      <c r="L10" s="535">
        <f t="shared" ref="L10:L20" si="6">IFERROR(J10/$J$20,0)</f>
        <v>0</v>
      </c>
      <c r="M10" s="536">
        <f t="shared" si="2"/>
        <v>0</v>
      </c>
      <c r="N10" s="536">
        <f t="shared" si="3"/>
        <v>0</v>
      </c>
      <c r="O10" s="536">
        <f t="shared" si="4"/>
        <v>0</v>
      </c>
      <c r="P10" s="536">
        <f t="shared" si="5"/>
        <v>0</v>
      </c>
      <c r="Q10" s="537">
        <f t="shared" ref="Q10:Q20" si="7">IFERROR(O10/$O$20,0)</f>
        <v>0</v>
      </c>
    </row>
    <row r="11" spans="1:17">
      <c r="A11" s="54">
        <v>3</v>
      </c>
      <c r="B11" s="53" t="s">
        <v>21</v>
      </c>
      <c r="C11" s="110"/>
      <c r="D11" s="110"/>
      <c r="E11" s="111"/>
      <c r="F11" s="111"/>
      <c r="G11" s="534">
        <f t="shared" si="1"/>
        <v>0</v>
      </c>
      <c r="H11" s="110"/>
      <c r="I11" s="110"/>
      <c r="J11" s="111"/>
      <c r="K11" s="111"/>
      <c r="L11" s="535">
        <f t="shared" si="6"/>
        <v>0</v>
      </c>
      <c r="M11" s="536">
        <f t="shared" si="2"/>
        <v>0</v>
      </c>
      <c r="N11" s="536">
        <f t="shared" si="3"/>
        <v>0</v>
      </c>
      <c r="O11" s="536">
        <f t="shared" si="4"/>
        <v>0</v>
      </c>
      <c r="P11" s="536">
        <f t="shared" si="5"/>
        <v>0</v>
      </c>
      <c r="Q11" s="537">
        <f t="shared" si="7"/>
        <v>0</v>
      </c>
    </row>
    <row r="12" spans="1:17">
      <c r="A12" s="54">
        <v>4</v>
      </c>
      <c r="B12" s="53" t="s">
        <v>22</v>
      </c>
      <c r="C12" s="110"/>
      <c r="D12" s="110"/>
      <c r="E12" s="111"/>
      <c r="F12" s="111"/>
      <c r="G12" s="534">
        <f t="shared" si="1"/>
        <v>0</v>
      </c>
      <c r="H12" s="110"/>
      <c r="I12" s="110"/>
      <c r="J12" s="111"/>
      <c r="K12" s="111"/>
      <c r="L12" s="535">
        <f t="shared" si="6"/>
        <v>0</v>
      </c>
      <c r="M12" s="536">
        <f t="shared" si="2"/>
        <v>0</v>
      </c>
      <c r="N12" s="536">
        <f t="shared" si="3"/>
        <v>0</v>
      </c>
      <c r="O12" s="536">
        <f t="shared" si="4"/>
        <v>0</v>
      </c>
      <c r="P12" s="536">
        <f t="shared" si="5"/>
        <v>0</v>
      </c>
      <c r="Q12" s="537">
        <f t="shared" si="7"/>
        <v>0</v>
      </c>
    </row>
    <row r="13" spans="1:17">
      <c r="A13" s="54">
        <v>5</v>
      </c>
      <c r="B13" s="53" t="s">
        <v>23</v>
      </c>
      <c r="C13" s="110"/>
      <c r="D13" s="110"/>
      <c r="E13" s="111"/>
      <c r="F13" s="111"/>
      <c r="G13" s="534">
        <f t="shared" si="1"/>
        <v>0</v>
      </c>
      <c r="H13" s="110"/>
      <c r="I13" s="110"/>
      <c r="J13" s="111"/>
      <c r="K13" s="111"/>
      <c r="L13" s="535">
        <f t="shared" si="6"/>
        <v>0</v>
      </c>
      <c r="M13" s="536">
        <f t="shared" si="2"/>
        <v>0</v>
      </c>
      <c r="N13" s="536">
        <f t="shared" si="3"/>
        <v>0</v>
      </c>
      <c r="O13" s="536">
        <f t="shared" si="4"/>
        <v>0</v>
      </c>
      <c r="P13" s="536">
        <f t="shared" si="5"/>
        <v>0</v>
      </c>
      <c r="Q13" s="537">
        <f t="shared" si="7"/>
        <v>0</v>
      </c>
    </row>
    <row r="14" spans="1:17">
      <c r="A14" s="54">
        <v>6</v>
      </c>
      <c r="B14" s="53" t="s">
        <v>24</v>
      </c>
      <c r="C14" s="110"/>
      <c r="D14" s="110"/>
      <c r="E14" s="111"/>
      <c r="F14" s="111"/>
      <c r="G14" s="534">
        <f t="shared" si="1"/>
        <v>0</v>
      </c>
      <c r="H14" s="110"/>
      <c r="I14" s="110"/>
      <c r="J14" s="111"/>
      <c r="K14" s="111"/>
      <c r="L14" s="535">
        <f t="shared" si="6"/>
        <v>0</v>
      </c>
      <c r="M14" s="536">
        <f t="shared" si="2"/>
        <v>0</v>
      </c>
      <c r="N14" s="536">
        <f t="shared" si="3"/>
        <v>0</v>
      </c>
      <c r="O14" s="536">
        <f t="shared" si="4"/>
        <v>0</v>
      </c>
      <c r="P14" s="536">
        <f t="shared" si="5"/>
        <v>0</v>
      </c>
      <c r="Q14" s="537">
        <f t="shared" si="7"/>
        <v>0</v>
      </c>
    </row>
    <row r="15" spans="1:17">
      <c r="A15" s="54">
        <v>7</v>
      </c>
      <c r="B15" s="53" t="s">
        <v>25</v>
      </c>
      <c r="C15" s="110"/>
      <c r="D15" s="110"/>
      <c r="E15" s="111"/>
      <c r="F15" s="111"/>
      <c r="G15" s="534">
        <f t="shared" si="1"/>
        <v>0</v>
      </c>
      <c r="H15" s="110"/>
      <c r="I15" s="110"/>
      <c r="J15" s="111"/>
      <c r="K15" s="111"/>
      <c r="L15" s="535">
        <f t="shared" si="6"/>
        <v>0</v>
      </c>
      <c r="M15" s="536">
        <f t="shared" si="2"/>
        <v>0</v>
      </c>
      <c r="N15" s="536">
        <f t="shared" si="3"/>
        <v>0</v>
      </c>
      <c r="O15" s="536">
        <f t="shared" si="4"/>
        <v>0</v>
      </c>
      <c r="P15" s="536">
        <f t="shared" si="5"/>
        <v>0</v>
      </c>
      <c r="Q15" s="537">
        <f t="shared" si="7"/>
        <v>0</v>
      </c>
    </row>
    <row r="16" spans="1:17">
      <c r="A16" s="54">
        <v>8</v>
      </c>
      <c r="B16" s="53" t="s">
        <v>26</v>
      </c>
      <c r="C16" s="110"/>
      <c r="D16" s="110"/>
      <c r="E16" s="111"/>
      <c r="F16" s="111"/>
      <c r="G16" s="534">
        <f t="shared" si="1"/>
        <v>0</v>
      </c>
      <c r="H16" s="110"/>
      <c r="I16" s="110"/>
      <c r="J16" s="111"/>
      <c r="K16" s="111"/>
      <c r="L16" s="535">
        <f t="shared" si="6"/>
        <v>0</v>
      </c>
      <c r="M16" s="536">
        <f t="shared" si="2"/>
        <v>0</v>
      </c>
      <c r="N16" s="536">
        <f t="shared" si="3"/>
        <v>0</v>
      </c>
      <c r="O16" s="536">
        <f t="shared" si="4"/>
        <v>0</v>
      </c>
      <c r="P16" s="536">
        <f t="shared" si="5"/>
        <v>0</v>
      </c>
      <c r="Q16" s="537">
        <f t="shared" si="7"/>
        <v>0</v>
      </c>
    </row>
    <row r="17" spans="1:17">
      <c r="A17" s="54">
        <v>9</v>
      </c>
      <c r="B17" s="53" t="s">
        <v>27</v>
      </c>
      <c r="C17" s="110"/>
      <c r="D17" s="110"/>
      <c r="E17" s="111"/>
      <c r="F17" s="111"/>
      <c r="G17" s="534">
        <f t="shared" si="1"/>
        <v>0</v>
      </c>
      <c r="H17" s="110"/>
      <c r="I17" s="110"/>
      <c r="J17" s="111"/>
      <c r="K17" s="111"/>
      <c r="L17" s="535">
        <f t="shared" si="6"/>
        <v>0</v>
      </c>
      <c r="M17" s="536">
        <f t="shared" si="2"/>
        <v>0</v>
      </c>
      <c r="N17" s="536">
        <f t="shared" si="3"/>
        <v>0</v>
      </c>
      <c r="O17" s="536">
        <f t="shared" si="4"/>
        <v>0</v>
      </c>
      <c r="P17" s="536">
        <f t="shared" si="5"/>
        <v>0</v>
      </c>
      <c r="Q17" s="537">
        <f t="shared" si="7"/>
        <v>0</v>
      </c>
    </row>
    <row r="18" spans="1:17">
      <c r="A18" s="54">
        <v>10</v>
      </c>
      <c r="B18" s="53" t="s">
        <v>28</v>
      </c>
      <c r="C18" s="110"/>
      <c r="D18" s="110"/>
      <c r="E18" s="111"/>
      <c r="F18" s="111"/>
      <c r="G18" s="534">
        <f t="shared" si="1"/>
        <v>0</v>
      </c>
      <c r="H18" s="110"/>
      <c r="I18" s="110"/>
      <c r="J18" s="111"/>
      <c r="K18" s="111"/>
      <c r="L18" s="535">
        <f t="shared" si="6"/>
        <v>0</v>
      </c>
      <c r="M18" s="536">
        <f t="shared" si="2"/>
        <v>0</v>
      </c>
      <c r="N18" s="536">
        <f t="shared" si="3"/>
        <v>0</v>
      </c>
      <c r="O18" s="536">
        <f t="shared" si="4"/>
        <v>0</v>
      </c>
      <c r="P18" s="536">
        <f t="shared" si="5"/>
        <v>0</v>
      </c>
      <c r="Q18" s="537">
        <f t="shared" si="7"/>
        <v>0</v>
      </c>
    </row>
    <row r="19" spans="1:17">
      <c r="A19" s="54">
        <v>11</v>
      </c>
      <c r="B19" s="53" t="s">
        <v>29</v>
      </c>
      <c r="C19" s="110"/>
      <c r="D19" s="110"/>
      <c r="E19" s="111"/>
      <c r="F19" s="111"/>
      <c r="G19" s="534">
        <f t="shared" si="1"/>
        <v>0</v>
      </c>
      <c r="H19" s="110"/>
      <c r="I19" s="110"/>
      <c r="J19" s="111"/>
      <c r="K19" s="111"/>
      <c r="L19" s="535">
        <f t="shared" si="6"/>
        <v>0</v>
      </c>
      <c r="M19" s="536">
        <f t="shared" si="2"/>
        <v>0</v>
      </c>
      <c r="N19" s="536">
        <f t="shared" si="3"/>
        <v>0</v>
      </c>
      <c r="O19" s="536">
        <f t="shared" si="4"/>
        <v>0</v>
      </c>
      <c r="P19" s="536">
        <f t="shared" si="5"/>
        <v>0</v>
      </c>
      <c r="Q19" s="537">
        <f t="shared" si="7"/>
        <v>0</v>
      </c>
    </row>
    <row r="20" spans="1:17">
      <c r="A20" s="53"/>
      <c r="B20" s="55" t="s">
        <v>30</v>
      </c>
      <c r="C20" s="194">
        <f>C7+C9+C10+C11+C12+C13+C14+C15+C16+C17+C18+C19</f>
        <v>0</v>
      </c>
      <c r="D20" s="194">
        <f t="shared" ref="D20:K20" si="8">D7+D9+D10+D11+D12+D13+D14+D15+D16+D17+D18+D19</f>
        <v>0</v>
      </c>
      <c r="E20" s="194">
        <f t="shared" si="8"/>
        <v>0</v>
      </c>
      <c r="F20" s="194">
        <f t="shared" si="8"/>
        <v>0</v>
      </c>
      <c r="G20" s="534">
        <f t="shared" si="1"/>
        <v>0</v>
      </c>
      <c r="H20" s="194">
        <f t="shared" si="8"/>
        <v>0</v>
      </c>
      <c r="I20" s="194">
        <f t="shared" si="8"/>
        <v>0</v>
      </c>
      <c r="J20" s="194">
        <f t="shared" si="8"/>
        <v>0</v>
      </c>
      <c r="K20" s="194">
        <f t="shared" si="8"/>
        <v>0</v>
      </c>
      <c r="L20" s="535">
        <f t="shared" si="6"/>
        <v>0</v>
      </c>
      <c r="M20" s="536">
        <f t="shared" si="2"/>
        <v>0</v>
      </c>
      <c r="N20" s="536">
        <f t="shared" si="3"/>
        <v>0</v>
      </c>
      <c r="O20" s="536">
        <f t="shared" si="4"/>
        <v>0</v>
      </c>
      <c r="P20" s="536">
        <f t="shared" si="5"/>
        <v>0</v>
      </c>
      <c r="Q20" s="537">
        <f t="shared" si="7"/>
        <v>0</v>
      </c>
    </row>
    <row r="21" spans="1:17" ht="17.25" thickBot="1">
      <c r="A21" s="56" t="s">
        <v>31</v>
      </c>
      <c r="B21" s="53" t="s">
        <v>32</v>
      </c>
      <c r="C21" s="110"/>
      <c r="D21" s="110"/>
      <c r="E21" s="111"/>
      <c r="F21" s="111"/>
      <c r="G21" s="338"/>
      <c r="H21" s="110"/>
      <c r="I21" s="110"/>
      <c r="J21" s="111"/>
      <c r="K21" s="111"/>
      <c r="L21" s="538"/>
      <c r="M21" s="536">
        <f t="shared" si="2"/>
        <v>0</v>
      </c>
      <c r="N21" s="536">
        <f t="shared" si="3"/>
        <v>0</v>
      </c>
      <c r="O21" s="536">
        <f t="shared" si="4"/>
        <v>0</v>
      </c>
      <c r="P21" s="536">
        <f t="shared" si="5"/>
        <v>0</v>
      </c>
      <c r="Q21" s="540"/>
    </row>
    <row r="22" spans="1:17" ht="17.25" thickBot="1"/>
    <row r="23" spans="1:17" ht="17.25" thickBot="1">
      <c r="A23" s="574" t="s">
        <v>33</v>
      </c>
      <c r="B23" s="575"/>
      <c r="C23" s="576" t="s">
        <v>4</v>
      </c>
      <c r="D23" s="577"/>
      <c r="E23" s="577"/>
      <c r="F23" s="577"/>
      <c r="G23" s="578"/>
      <c r="H23" s="576" t="s">
        <v>5</v>
      </c>
      <c r="I23" s="577"/>
      <c r="J23" s="577"/>
      <c r="K23" s="577"/>
      <c r="L23" s="578"/>
      <c r="M23" s="576" t="s">
        <v>6</v>
      </c>
      <c r="N23" s="577"/>
      <c r="O23" s="577"/>
      <c r="P23" s="577"/>
      <c r="Q23" s="578"/>
    </row>
    <row r="24" spans="1:17" ht="55.5" customHeight="1">
      <c r="A24" s="57" t="s">
        <v>7</v>
      </c>
      <c r="B24" s="57" t="s">
        <v>8</v>
      </c>
      <c r="C24" s="58" t="s">
        <v>34</v>
      </c>
      <c r="D24" s="59" t="s">
        <v>10</v>
      </c>
      <c r="E24" s="59" t="s">
        <v>35</v>
      </c>
      <c r="F24" s="59" t="s">
        <v>36</v>
      </c>
      <c r="G24" s="59" t="s">
        <v>37</v>
      </c>
      <c r="H24" s="58" t="s">
        <v>34</v>
      </c>
      <c r="I24" s="59" t="s">
        <v>10</v>
      </c>
      <c r="J24" s="59" t="s">
        <v>35</v>
      </c>
      <c r="K24" s="59" t="s">
        <v>36</v>
      </c>
      <c r="L24" s="60" t="s">
        <v>38</v>
      </c>
      <c r="M24" s="58" t="s">
        <v>34</v>
      </c>
      <c r="N24" s="59" t="s">
        <v>10</v>
      </c>
      <c r="O24" s="59" t="s">
        <v>35</v>
      </c>
      <c r="P24" s="59" t="s">
        <v>36</v>
      </c>
      <c r="Q24" s="61" t="s">
        <v>39</v>
      </c>
    </row>
    <row r="25" spans="1:17">
      <c r="A25" s="513" t="s">
        <v>16</v>
      </c>
      <c r="B25" s="53" t="s">
        <v>17</v>
      </c>
      <c r="C25" s="110"/>
      <c r="D25" s="110"/>
      <c r="E25" s="111"/>
      <c r="F25" s="111"/>
      <c r="G25" s="541">
        <f>IFERROR(E25/$E$38,0)</f>
        <v>0</v>
      </c>
      <c r="H25" s="110"/>
      <c r="I25" s="110"/>
      <c r="J25" s="111"/>
      <c r="K25" s="111"/>
      <c r="L25" s="535">
        <f>IFERROR(J25/$J$38,0)</f>
        <v>0</v>
      </c>
      <c r="M25" s="536">
        <f>C25+H25</f>
        <v>0</v>
      </c>
      <c r="N25" s="536">
        <f t="shared" ref="N25:P25" si="9">D25+I25</f>
        <v>0</v>
      </c>
      <c r="O25" s="536">
        <f t="shared" si="9"/>
        <v>0</v>
      </c>
      <c r="P25" s="536">
        <f t="shared" si="9"/>
        <v>0</v>
      </c>
      <c r="Q25" s="537">
        <f>IFERROR(O25/$O$38,0)</f>
        <v>0</v>
      </c>
    </row>
    <row r="26" spans="1:17">
      <c r="A26" s="54">
        <v>2</v>
      </c>
      <c r="B26" s="53" t="s">
        <v>18</v>
      </c>
      <c r="C26" s="337"/>
      <c r="D26" s="337"/>
      <c r="E26" s="337"/>
      <c r="F26" s="337"/>
      <c r="G26" s="338"/>
      <c r="H26" s="337"/>
      <c r="I26" s="337"/>
      <c r="J26" s="337"/>
      <c r="K26" s="337"/>
      <c r="L26" s="538"/>
      <c r="M26" s="536"/>
      <c r="N26" s="536"/>
      <c r="O26" s="536"/>
      <c r="P26" s="536"/>
      <c r="Q26" s="539"/>
    </row>
    <row r="27" spans="1:17">
      <c r="A27" s="54"/>
      <c r="B27" s="53" t="s">
        <v>19</v>
      </c>
      <c r="C27" s="110"/>
      <c r="D27" s="110"/>
      <c r="E27" s="111"/>
      <c r="F27" s="111"/>
      <c r="G27" s="541">
        <f>IFERROR(E27/$E$38,0)</f>
        <v>0</v>
      </c>
      <c r="H27" s="110"/>
      <c r="I27" s="110"/>
      <c r="J27" s="111"/>
      <c r="K27" s="111"/>
      <c r="L27" s="535">
        <f>IFERROR(J27/$J$38,0)</f>
        <v>0</v>
      </c>
      <c r="M27" s="536">
        <f t="shared" ref="M27:M38" si="10">C27+H27</f>
        <v>0</v>
      </c>
      <c r="N27" s="536">
        <f t="shared" ref="N27:N38" si="11">D27+I27</f>
        <v>0</v>
      </c>
      <c r="O27" s="536">
        <f t="shared" ref="O27:O38" si="12">E27+J27</f>
        <v>0</v>
      </c>
      <c r="P27" s="536">
        <f t="shared" ref="P27:P38" si="13">F27+K27</f>
        <v>0</v>
      </c>
      <c r="Q27" s="537">
        <f>IFERROR(O27/$O$38,0)</f>
        <v>0</v>
      </c>
    </row>
    <row r="28" spans="1:17">
      <c r="A28" s="54"/>
      <c r="B28" s="53" t="s">
        <v>20</v>
      </c>
      <c r="C28" s="110"/>
      <c r="D28" s="110"/>
      <c r="E28" s="111"/>
      <c r="F28" s="111"/>
      <c r="G28" s="541">
        <f t="shared" ref="G28:G38" si="14">IFERROR(E28/$E$38,0)</f>
        <v>0</v>
      </c>
      <c r="H28" s="110"/>
      <c r="I28" s="110"/>
      <c r="J28" s="111"/>
      <c r="K28" s="111"/>
      <c r="L28" s="535">
        <f t="shared" ref="L28:L38" si="15">IFERROR(J28/$J$38,0)</f>
        <v>0</v>
      </c>
      <c r="M28" s="536">
        <f t="shared" si="10"/>
        <v>0</v>
      </c>
      <c r="N28" s="536">
        <f t="shared" si="11"/>
        <v>0</v>
      </c>
      <c r="O28" s="536">
        <f t="shared" si="12"/>
        <v>0</v>
      </c>
      <c r="P28" s="536">
        <f t="shared" si="13"/>
        <v>0</v>
      </c>
      <c r="Q28" s="537">
        <f t="shared" ref="Q28:Q38" si="16">IFERROR(O28/$O$38,0)</f>
        <v>0</v>
      </c>
    </row>
    <row r="29" spans="1:17">
      <c r="A29" s="54">
        <v>3</v>
      </c>
      <c r="B29" s="53" t="s">
        <v>21</v>
      </c>
      <c r="C29" s="110"/>
      <c r="D29" s="110"/>
      <c r="E29" s="111"/>
      <c r="F29" s="111"/>
      <c r="G29" s="541">
        <f t="shared" si="14"/>
        <v>0</v>
      </c>
      <c r="H29" s="110"/>
      <c r="I29" s="110"/>
      <c r="J29" s="111"/>
      <c r="K29" s="111"/>
      <c r="L29" s="535">
        <f t="shared" si="15"/>
        <v>0</v>
      </c>
      <c r="M29" s="536">
        <f t="shared" si="10"/>
        <v>0</v>
      </c>
      <c r="N29" s="536">
        <f t="shared" si="11"/>
        <v>0</v>
      </c>
      <c r="O29" s="536">
        <f t="shared" si="12"/>
        <v>0</v>
      </c>
      <c r="P29" s="536">
        <f t="shared" si="13"/>
        <v>0</v>
      </c>
      <c r="Q29" s="537">
        <f t="shared" si="16"/>
        <v>0</v>
      </c>
    </row>
    <row r="30" spans="1:17">
      <c r="A30" s="54">
        <v>4</v>
      </c>
      <c r="B30" s="53" t="s">
        <v>22</v>
      </c>
      <c r="C30" s="110"/>
      <c r="D30" s="110"/>
      <c r="E30" s="111"/>
      <c r="F30" s="111"/>
      <c r="G30" s="541">
        <f t="shared" si="14"/>
        <v>0</v>
      </c>
      <c r="H30" s="110"/>
      <c r="I30" s="110"/>
      <c r="J30" s="111"/>
      <c r="K30" s="111"/>
      <c r="L30" s="535">
        <f t="shared" si="15"/>
        <v>0</v>
      </c>
      <c r="M30" s="536">
        <f t="shared" si="10"/>
        <v>0</v>
      </c>
      <c r="N30" s="536">
        <f t="shared" si="11"/>
        <v>0</v>
      </c>
      <c r="O30" s="536">
        <f t="shared" si="12"/>
        <v>0</v>
      </c>
      <c r="P30" s="536">
        <f t="shared" si="13"/>
        <v>0</v>
      </c>
      <c r="Q30" s="537">
        <f t="shared" si="16"/>
        <v>0</v>
      </c>
    </row>
    <row r="31" spans="1:17" ht="16.5" customHeight="1">
      <c r="A31" s="54">
        <v>5</v>
      </c>
      <c r="B31" s="53" t="s">
        <v>23</v>
      </c>
      <c r="C31" s="110"/>
      <c r="D31" s="110"/>
      <c r="E31" s="111"/>
      <c r="F31" s="111"/>
      <c r="G31" s="541">
        <f t="shared" si="14"/>
        <v>0</v>
      </c>
      <c r="H31" s="110"/>
      <c r="I31" s="110"/>
      <c r="J31" s="111"/>
      <c r="K31" s="111"/>
      <c r="L31" s="535">
        <f t="shared" si="15"/>
        <v>0</v>
      </c>
      <c r="M31" s="536">
        <f t="shared" si="10"/>
        <v>0</v>
      </c>
      <c r="N31" s="536">
        <f t="shared" si="11"/>
        <v>0</v>
      </c>
      <c r="O31" s="536">
        <f t="shared" si="12"/>
        <v>0</v>
      </c>
      <c r="P31" s="536">
        <f t="shared" si="13"/>
        <v>0</v>
      </c>
      <c r="Q31" s="537">
        <f t="shared" si="16"/>
        <v>0</v>
      </c>
    </row>
    <row r="32" spans="1:17">
      <c r="A32" s="54">
        <v>6</v>
      </c>
      <c r="B32" s="53" t="s">
        <v>24</v>
      </c>
      <c r="C32" s="110"/>
      <c r="D32" s="110"/>
      <c r="E32" s="111"/>
      <c r="F32" s="111"/>
      <c r="G32" s="541">
        <f t="shared" si="14"/>
        <v>0</v>
      </c>
      <c r="H32" s="110"/>
      <c r="I32" s="110"/>
      <c r="J32" s="111"/>
      <c r="K32" s="111"/>
      <c r="L32" s="535">
        <f t="shared" si="15"/>
        <v>0</v>
      </c>
      <c r="M32" s="536">
        <f t="shared" si="10"/>
        <v>0</v>
      </c>
      <c r="N32" s="536">
        <f t="shared" si="11"/>
        <v>0</v>
      </c>
      <c r="O32" s="536">
        <f t="shared" si="12"/>
        <v>0</v>
      </c>
      <c r="P32" s="536">
        <f t="shared" si="13"/>
        <v>0</v>
      </c>
      <c r="Q32" s="537">
        <f t="shared" si="16"/>
        <v>0</v>
      </c>
    </row>
    <row r="33" spans="1:17">
      <c r="A33" s="54">
        <v>7</v>
      </c>
      <c r="B33" s="53" t="s">
        <v>25</v>
      </c>
      <c r="C33" s="110"/>
      <c r="D33" s="110"/>
      <c r="E33" s="111"/>
      <c r="F33" s="111"/>
      <c r="G33" s="541">
        <f t="shared" si="14"/>
        <v>0</v>
      </c>
      <c r="H33" s="110"/>
      <c r="I33" s="110"/>
      <c r="J33" s="111"/>
      <c r="K33" s="111"/>
      <c r="L33" s="535">
        <f t="shared" si="15"/>
        <v>0</v>
      </c>
      <c r="M33" s="536">
        <f t="shared" si="10"/>
        <v>0</v>
      </c>
      <c r="N33" s="536">
        <f t="shared" si="11"/>
        <v>0</v>
      </c>
      <c r="O33" s="536">
        <f t="shared" si="12"/>
        <v>0</v>
      </c>
      <c r="P33" s="536">
        <f t="shared" si="13"/>
        <v>0</v>
      </c>
      <c r="Q33" s="537">
        <f t="shared" si="16"/>
        <v>0</v>
      </c>
    </row>
    <row r="34" spans="1:17">
      <c r="A34" s="54">
        <v>8</v>
      </c>
      <c r="B34" s="53" t="s">
        <v>26</v>
      </c>
      <c r="C34" s="110"/>
      <c r="D34" s="110"/>
      <c r="E34" s="111"/>
      <c r="F34" s="111"/>
      <c r="G34" s="541">
        <f t="shared" si="14"/>
        <v>0</v>
      </c>
      <c r="H34" s="110"/>
      <c r="I34" s="110"/>
      <c r="J34" s="111"/>
      <c r="K34" s="111"/>
      <c r="L34" s="535">
        <f t="shared" si="15"/>
        <v>0</v>
      </c>
      <c r="M34" s="536">
        <f t="shared" si="10"/>
        <v>0</v>
      </c>
      <c r="N34" s="536">
        <f t="shared" si="11"/>
        <v>0</v>
      </c>
      <c r="O34" s="536">
        <f t="shared" si="12"/>
        <v>0</v>
      </c>
      <c r="P34" s="536">
        <f t="shared" si="13"/>
        <v>0</v>
      </c>
      <c r="Q34" s="537">
        <f t="shared" si="16"/>
        <v>0</v>
      </c>
    </row>
    <row r="35" spans="1:17">
      <c r="A35" s="54">
        <v>9</v>
      </c>
      <c r="B35" s="53" t="s">
        <v>27</v>
      </c>
      <c r="C35" s="110"/>
      <c r="D35" s="110"/>
      <c r="E35" s="111"/>
      <c r="F35" s="111"/>
      <c r="G35" s="541">
        <f t="shared" si="14"/>
        <v>0</v>
      </c>
      <c r="H35" s="110"/>
      <c r="I35" s="110"/>
      <c r="J35" s="111"/>
      <c r="K35" s="111"/>
      <c r="L35" s="535">
        <f t="shared" si="15"/>
        <v>0</v>
      </c>
      <c r="M35" s="536">
        <f t="shared" si="10"/>
        <v>0</v>
      </c>
      <c r="N35" s="536">
        <f t="shared" si="11"/>
        <v>0</v>
      </c>
      <c r="O35" s="536">
        <f t="shared" si="12"/>
        <v>0</v>
      </c>
      <c r="P35" s="536">
        <f t="shared" si="13"/>
        <v>0</v>
      </c>
      <c r="Q35" s="537">
        <f t="shared" si="16"/>
        <v>0</v>
      </c>
    </row>
    <row r="36" spans="1:17">
      <c r="A36" s="54">
        <v>10</v>
      </c>
      <c r="B36" s="53" t="s">
        <v>28</v>
      </c>
      <c r="C36" s="110"/>
      <c r="D36" s="110"/>
      <c r="E36" s="111"/>
      <c r="F36" s="111"/>
      <c r="G36" s="541">
        <f t="shared" si="14"/>
        <v>0</v>
      </c>
      <c r="H36" s="110"/>
      <c r="I36" s="110"/>
      <c r="J36" s="111"/>
      <c r="K36" s="111"/>
      <c r="L36" s="535">
        <f t="shared" si="15"/>
        <v>0</v>
      </c>
      <c r="M36" s="536">
        <f t="shared" si="10"/>
        <v>0</v>
      </c>
      <c r="N36" s="536">
        <f t="shared" si="11"/>
        <v>0</v>
      </c>
      <c r="O36" s="536">
        <f t="shared" si="12"/>
        <v>0</v>
      </c>
      <c r="P36" s="536">
        <f t="shared" si="13"/>
        <v>0</v>
      </c>
      <c r="Q36" s="537">
        <f t="shared" si="16"/>
        <v>0</v>
      </c>
    </row>
    <row r="37" spans="1:17">
      <c r="A37" s="54">
        <v>11</v>
      </c>
      <c r="B37" s="53" t="s">
        <v>29</v>
      </c>
      <c r="C37" s="110"/>
      <c r="D37" s="110"/>
      <c r="E37" s="111"/>
      <c r="F37" s="111"/>
      <c r="G37" s="541">
        <f t="shared" si="14"/>
        <v>0</v>
      </c>
      <c r="H37" s="110"/>
      <c r="I37" s="110"/>
      <c r="J37" s="111"/>
      <c r="K37" s="111"/>
      <c r="L37" s="535">
        <f t="shared" si="15"/>
        <v>0</v>
      </c>
      <c r="M37" s="536">
        <f t="shared" si="10"/>
        <v>0</v>
      </c>
      <c r="N37" s="536">
        <f t="shared" si="11"/>
        <v>0</v>
      </c>
      <c r="O37" s="536">
        <f t="shared" si="12"/>
        <v>0</v>
      </c>
      <c r="P37" s="536">
        <f t="shared" si="13"/>
        <v>0</v>
      </c>
      <c r="Q37" s="537">
        <f t="shared" si="16"/>
        <v>0</v>
      </c>
    </row>
    <row r="38" spans="1:17" ht="16.5" customHeight="1">
      <c r="A38" s="53"/>
      <c r="B38" s="55" t="s">
        <v>40</v>
      </c>
      <c r="C38" s="194">
        <f>C25+C27+C28+C29+C30+C31+C32+C33+C34+C35+C36+C37</f>
        <v>0</v>
      </c>
      <c r="D38" s="194">
        <f t="shared" ref="D38:K38" si="17">D25+D27+D28+D29+D30+D31+D32+D33+D34+D35+D36+D37</f>
        <v>0</v>
      </c>
      <c r="E38" s="194">
        <f t="shared" si="17"/>
        <v>0</v>
      </c>
      <c r="F38" s="194">
        <f t="shared" si="17"/>
        <v>0</v>
      </c>
      <c r="G38" s="541">
        <f t="shared" si="14"/>
        <v>0</v>
      </c>
      <c r="H38" s="194">
        <f t="shared" si="17"/>
        <v>0</v>
      </c>
      <c r="I38" s="194">
        <f t="shared" si="17"/>
        <v>0</v>
      </c>
      <c r="J38" s="194">
        <f t="shared" si="17"/>
        <v>0</v>
      </c>
      <c r="K38" s="194">
        <f t="shared" si="17"/>
        <v>0</v>
      </c>
      <c r="L38" s="535">
        <f t="shared" si="15"/>
        <v>0</v>
      </c>
      <c r="M38" s="536">
        <f t="shared" si="10"/>
        <v>0</v>
      </c>
      <c r="N38" s="536">
        <f t="shared" si="11"/>
        <v>0</v>
      </c>
      <c r="O38" s="536">
        <f t="shared" si="12"/>
        <v>0</v>
      </c>
      <c r="P38" s="536">
        <f t="shared" si="13"/>
        <v>0</v>
      </c>
      <c r="Q38" s="537">
        <f t="shared" si="16"/>
        <v>0</v>
      </c>
    </row>
    <row r="39" spans="1:17" ht="17.25" thickBot="1">
      <c r="A39" s="56" t="s">
        <v>31</v>
      </c>
      <c r="B39" s="53" t="s">
        <v>32</v>
      </c>
      <c r="C39" s="110"/>
      <c r="D39" s="110"/>
      <c r="E39" s="111"/>
      <c r="F39" s="111"/>
      <c r="G39" s="338"/>
      <c r="H39" s="110"/>
      <c r="I39" s="110"/>
      <c r="J39" s="111"/>
      <c r="K39" s="111"/>
      <c r="L39" s="538"/>
      <c r="M39" s="536">
        <f t="shared" ref="M39" si="18">C39+H39</f>
        <v>0</v>
      </c>
      <c r="N39" s="536">
        <f t="shared" ref="N39" si="19">D39+I39</f>
        <v>0</v>
      </c>
      <c r="O39" s="536">
        <f t="shared" ref="O39" si="20">E39+J39</f>
        <v>0</v>
      </c>
      <c r="P39" s="536">
        <f t="shared" ref="P39" si="21">F39+K39</f>
        <v>0</v>
      </c>
      <c r="Q39" s="540"/>
    </row>
    <row r="40" spans="1:17" ht="49.5" customHeight="1">
      <c r="A40" s="567"/>
      <c r="B40" s="568"/>
      <c r="C40" s="568"/>
      <c r="D40" s="568"/>
      <c r="E40" s="568"/>
      <c r="F40" s="568"/>
    </row>
    <row r="41" spans="1:17">
      <c r="A41" s="45"/>
    </row>
    <row r="42" spans="1:17">
      <c r="A42" s="45" t="s">
        <v>41</v>
      </c>
    </row>
    <row r="43" spans="1:17">
      <c r="A43" s="514" t="s">
        <v>42</v>
      </c>
    </row>
    <row r="44" spans="1:17">
      <c r="A44" s="514" t="s">
        <v>43</v>
      </c>
    </row>
    <row r="45" spans="1:17">
      <c r="A45" s="514" t="s">
        <v>44</v>
      </c>
    </row>
    <row r="46" spans="1:17">
      <c r="A46" s="514" t="s">
        <v>45</v>
      </c>
    </row>
    <row r="47" spans="1:17">
      <c r="A47" s="514" t="s">
        <v>46</v>
      </c>
    </row>
  </sheetData>
  <sheetProtection algorithmName="SHA-512" hashValue="Y3J2umkAX1f7rY+vD7druQka6Cn07VDRoO+5kc+W92udjxLasz8Ld4PYz4BiBK/vNWJU47lYG1BHAjlG8+I1TQ==" saltValue="NGuftPRNs7jMkOWJwup1uw==" spinCount="100000" sheet="1" objects="1" scenarios="1"/>
  <mergeCells count="11">
    <mergeCell ref="H5:L5"/>
    <mergeCell ref="M5:Q5"/>
    <mergeCell ref="A23:B23"/>
    <mergeCell ref="C23:G23"/>
    <mergeCell ref="H23:L23"/>
    <mergeCell ref="M23:Q23"/>
    <mergeCell ref="A40:F40"/>
    <mergeCell ref="A2:E2"/>
    <mergeCell ref="A3:E3"/>
    <mergeCell ref="A5:B5"/>
    <mergeCell ref="C5:G5"/>
  </mergeCells>
  <dataValidations count="3">
    <dataValidation type="decimal" operator="greaterThanOrEqual" allowBlank="1" showInputMessage="1" showErrorMessage="1" sqref="E9:F21 G8:G20 E7:G7 J25:L39 J7:L21 O7:Q21 E25:G39 O25:Q39">
      <formula1>0</formula1>
    </dataValidation>
    <dataValidation type="whole" operator="greaterThanOrEqual" allowBlank="1" showInputMessage="1" showErrorMessage="1" sqref="C25:D39 E8:F8 H7:I21 H25:I39 M7:N21 C7:D21 M25:N39">
      <formula1>0</formula1>
    </dataValidation>
    <dataValidation type="decimal" allowBlank="1" showInputMessage="1" showErrorMessage="1" sqref="G21">
      <formula1>0</formula1>
      <formula2>100</formula2>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H160"/>
  <sheetViews>
    <sheetView topLeftCell="O83" workbookViewId="0">
      <selection activeCell="T83" sqref="T83"/>
    </sheetView>
  </sheetViews>
  <sheetFormatPr defaultColWidth="8.7109375" defaultRowHeight="15"/>
  <cols>
    <col min="1" max="2" width="23.5703125" style="47" customWidth="1"/>
    <col min="3" max="3" width="13.140625" style="47" customWidth="1"/>
    <col min="4" max="4" width="11.7109375" style="47" customWidth="1"/>
    <col min="5" max="7" width="13.140625" style="47" customWidth="1"/>
    <col min="8" max="8" width="11.5703125" style="47" customWidth="1"/>
    <col min="9" max="34" width="13.140625" style="47" customWidth="1"/>
    <col min="35" max="16384" width="8.7109375" style="47"/>
  </cols>
  <sheetData>
    <row r="1" spans="1:34" ht="16.5">
      <c r="A1" s="188" t="s">
        <v>0</v>
      </c>
      <c r="B1" s="582">
        <f>'General Info'!B1</f>
        <v>0</v>
      </c>
      <c r="C1" s="582"/>
      <c r="D1" s="44"/>
      <c r="E1" s="44"/>
      <c r="F1" s="44"/>
      <c r="G1" s="44"/>
      <c r="H1" s="44"/>
      <c r="I1" s="44"/>
      <c r="K1" s="188"/>
      <c r="L1" s="188"/>
      <c r="M1" s="189"/>
      <c r="N1" s="189"/>
      <c r="O1" s="189"/>
      <c r="P1" s="189"/>
      <c r="Q1" s="189"/>
      <c r="R1" s="189"/>
      <c r="S1" s="188"/>
      <c r="T1" s="188"/>
      <c r="U1" s="188"/>
      <c r="V1" s="44"/>
      <c r="W1" s="44"/>
      <c r="X1" s="44"/>
      <c r="Y1" s="44"/>
      <c r="Z1" s="44"/>
      <c r="AA1" s="188"/>
      <c r="AB1" s="188"/>
      <c r="AC1" s="189"/>
      <c r="AD1" s="189"/>
      <c r="AE1" s="189"/>
      <c r="AF1" s="189"/>
      <c r="AG1" s="189"/>
      <c r="AH1" s="189"/>
    </row>
    <row r="2" spans="1:34" s="531" customFormat="1" ht="24.75" customHeight="1">
      <c r="A2" s="570" t="str">
        <f>'General Info'!B2</f>
        <v>STATISTICS FOR THE YEAR ENDED MARCH, 2024 (AUDITED AND FINAL)</v>
      </c>
      <c r="B2" s="570"/>
      <c r="C2" s="570"/>
      <c r="D2" s="570"/>
      <c r="E2" s="570"/>
      <c r="F2" s="570"/>
      <c r="G2" s="570"/>
      <c r="H2" s="190"/>
      <c r="I2" s="190"/>
      <c r="J2" s="190"/>
      <c r="K2" s="44"/>
      <c r="L2" s="44"/>
      <c r="M2" s="44"/>
      <c r="N2" s="44"/>
      <c r="O2" s="44"/>
      <c r="P2" s="44"/>
      <c r="Q2" s="44"/>
      <c r="R2" s="189"/>
      <c r="S2" s="190"/>
      <c r="T2" s="190"/>
      <c r="U2" s="44"/>
      <c r="V2" s="190"/>
      <c r="W2" s="190"/>
      <c r="X2" s="190"/>
      <c r="Y2" s="190"/>
      <c r="Z2" s="190"/>
      <c r="AA2" s="584"/>
      <c r="AB2" s="584"/>
      <c r="AC2" s="584"/>
      <c r="AD2" s="584"/>
      <c r="AE2" s="584"/>
      <c r="AF2" s="584"/>
      <c r="AG2" s="584"/>
      <c r="AH2" s="189"/>
    </row>
    <row r="3" spans="1:34" s="531" customFormat="1" ht="24" customHeight="1">
      <c r="A3" s="570" t="s">
        <v>47</v>
      </c>
      <c r="B3" s="570"/>
      <c r="C3" s="570"/>
      <c r="D3" s="570"/>
      <c r="E3" s="570"/>
      <c r="F3" s="570"/>
      <c r="G3" s="44"/>
      <c r="H3" s="44"/>
      <c r="I3" s="44"/>
      <c r="J3" s="44"/>
      <c r="K3" s="584"/>
      <c r="L3" s="584"/>
      <c r="M3" s="584"/>
      <c r="N3" s="584"/>
      <c r="O3" s="584"/>
      <c r="P3" s="584"/>
      <c r="Q3" s="44"/>
      <c r="R3" s="44"/>
      <c r="S3" s="44"/>
      <c r="T3" s="44"/>
      <c r="U3" s="44"/>
      <c r="V3" s="44"/>
      <c r="W3" s="44"/>
      <c r="X3" s="44"/>
      <c r="Y3" s="44"/>
      <c r="Z3" s="44"/>
      <c r="AA3" s="584"/>
      <c r="AB3" s="584"/>
      <c r="AC3" s="584"/>
      <c r="AD3" s="584"/>
      <c r="AE3" s="584"/>
      <c r="AF3" s="584"/>
      <c r="AG3" s="44"/>
      <c r="AH3" s="44"/>
    </row>
    <row r="4" spans="1:34" s="531" customFormat="1" ht="19.5" hidden="1" customHeight="1">
      <c r="A4" s="39" t="s">
        <v>48</v>
      </c>
      <c r="B4" s="39" t="s">
        <v>49</v>
      </c>
      <c r="C4" s="39" t="s">
        <v>50</v>
      </c>
      <c r="D4" s="39"/>
      <c r="E4" s="39" t="s">
        <v>51</v>
      </c>
      <c r="F4" s="39" t="s">
        <v>52</v>
      </c>
      <c r="G4" s="39" t="s">
        <v>53</v>
      </c>
      <c r="H4" s="39"/>
      <c r="I4" s="39" t="s">
        <v>54</v>
      </c>
      <c r="J4" s="39" t="s">
        <v>55</v>
      </c>
      <c r="K4" s="39" t="s">
        <v>56</v>
      </c>
      <c r="L4" s="39" t="s">
        <v>57</v>
      </c>
      <c r="M4" s="39" t="s">
        <v>58</v>
      </c>
      <c r="N4" s="39" t="s">
        <v>59</v>
      </c>
      <c r="O4" s="39" t="s">
        <v>1</v>
      </c>
      <c r="P4" s="39" t="s">
        <v>60</v>
      </c>
      <c r="Q4" s="39" t="s">
        <v>61</v>
      </c>
      <c r="R4" s="39" t="s">
        <v>62</v>
      </c>
      <c r="S4" s="39" t="s">
        <v>50</v>
      </c>
      <c r="T4" s="39"/>
      <c r="U4" s="39" t="s">
        <v>51</v>
      </c>
      <c r="V4" s="39" t="s">
        <v>52</v>
      </c>
      <c r="W4" s="39" t="s">
        <v>53</v>
      </c>
      <c r="X4" s="39"/>
      <c r="Y4" s="39" t="s">
        <v>54</v>
      </c>
      <c r="Z4" s="39" t="s">
        <v>55</v>
      </c>
      <c r="AA4" s="39" t="s">
        <v>56</v>
      </c>
      <c r="AB4" s="39" t="s">
        <v>57</v>
      </c>
      <c r="AC4" s="39" t="s">
        <v>58</v>
      </c>
      <c r="AD4" s="39" t="s">
        <v>59</v>
      </c>
      <c r="AE4" s="39" t="s">
        <v>1</v>
      </c>
      <c r="AF4" s="39" t="s">
        <v>60</v>
      </c>
      <c r="AG4" s="39" t="s">
        <v>61</v>
      </c>
      <c r="AH4" s="39" t="s">
        <v>62</v>
      </c>
    </row>
    <row r="5" spans="1:34">
      <c r="A5" s="593" t="s">
        <v>63</v>
      </c>
      <c r="B5" s="593" t="s">
        <v>64</v>
      </c>
      <c r="C5" s="594" t="s">
        <v>65</v>
      </c>
      <c r="D5" s="594"/>
      <c r="E5" s="594"/>
      <c r="F5" s="594"/>
      <c r="G5" s="594"/>
      <c r="H5" s="594"/>
      <c r="I5" s="594"/>
      <c r="J5" s="594"/>
      <c r="K5" s="594" t="s">
        <v>66</v>
      </c>
      <c r="L5" s="594"/>
      <c r="M5" s="594"/>
      <c r="N5" s="594"/>
      <c r="O5" s="594"/>
      <c r="P5" s="594"/>
      <c r="Q5" s="594"/>
      <c r="R5" s="594"/>
      <c r="S5" s="594" t="s">
        <v>67</v>
      </c>
      <c r="T5" s="594"/>
      <c r="U5" s="594"/>
      <c r="V5" s="594"/>
      <c r="W5" s="594"/>
      <c r="X5" s="594"/>
      <c r="Y5" s="594"/>
      <c r="Z5" s="594"/>
      <c r="AA5" s="594" t="s">
        <v>68</v>
      </c>
      <c r="AB5" s="594"/>
      <c r="AC5" s="594"/>
      <c r="AD5" s="594"/>
      <c r="AE5" s="594"/>
      <c r="AF5" s="594"/>
      <c r="AG5" s="594"/>
      <c r="AH5" s="594"/>
    </row>
    <row r="6" spans="1:34">
      <c r="A6" s="593"/>
      <c r="B6" s="593"/>
      <c r="C6" s="594" t="s">
        <v>69</v>
      </c>
      <c r="D6" s="594"/>
      <c r="E6" s="594"/>
      <c r="F6" s="594"/>
      <c r="G6" s="594" t="s">
        <v>70</v>
      </c>
      <c r="H6" s="594"/>
      <c r="I6" s="594"/>
      <c r="J6" s="594"/>
      <c r="K6" s="594" t="s">
        <v>69</v>
      </c>
      <c r="L6" s="594"/>
      <c r="M6" s="594"/>
      <c r="N6" s="594"/>
      <c r="O6" s="594" t="s">
        <v>71</v>
      </c>
      <c r="P6" s="594"/>
      <c r="Q6" s="594"/>
      <c r="R6" s="594"/>
      <c r="S6" s="594" t="s">
        <v>69</v>
      </c>
      <c r="T6" s="594"/>
      <c r="U6" s="594"/>
      <c r="V6" s="594"/>
      <c r="W6" s="594" t="s">
        <v>70</v>
      </c>
      <c r="X6" s="594"/>
      <c r="Y6" s="594"/>
      <c r="Z6" s="594"/>
      <c r="AA6" s="594" t="s">
        <v>69</v>
      </c>
      <c r="AB6" s="594"/>
      <c r="AC6" s="594"/>
      <c r="AD6" s="594"/>
      <c r="AE6" s="594" t="s">
        <v>71</v>
      </c>
      <c r="AF6" s="594"/>
      <c r="AG6" s="594"/>
      <c r="AH6" s="594"/>
    </row>
    <row r="7" spans="1:34" ht="48" customHeight="1">
      <c r="A7" s="593"/>
      <c r="B7" s="593"/>
      <c r="C7" s="519" t="s">
        <v>9</v>
      </c>
      <c r="D7" s="519" t="s">
        <v>10</v>
      </c>
      <c r="E7" s="519" t="s">
        <v>72</v>
      </c>
      <c r="F7" s="519" t="s">
        <v>73</v>
      </c>
      <c r="G7" s="519" t="s">
        <v>9</v>
      </c>
      <c r="H7" s="519" t="s">
        <v>10</v>
      </c>
      <c r="I7" s="519" t="s">
        <v>72</v>
      </c>
      <c r="J7" s="519" t="s">
        <v>73</v>
      </c>
      <c r="K7" s="519" t="s">
        <v>34</v>
      </c>
      <c r="L7" s="519" t="s">
        <v>72</v>
      </c>
      <c r="M7" s="519" t="s">
        <v>10</v>
      </c>
      <c r="N7" s="519" t="s">
        <v>74</v>
      </c>
      <c r="O7" s="519" t="s">
        <v>34</v>
      </c>
      <c r="P7" s="519" t="s">
        <v>72</v>
      </c>
      <c r="Q7" s="519" t="s">
        <v>10</v>
      </c>
      <c r="R7" s="519" t="s">
        <v>74</v>
      </c>
      <c r="S7" s="519" t="s">
        <v>9</v>
      </c>
      <c r="T7" s="519" t="s">
        <v>10</v>
      </c>
      <c r="U7" s="519" t="s">
        <v>72</v>
      </c>
      <c r="V7" s="519" t="s">
        <v>73</v>
      </c>
      <c r="W7" s="519" t="s">
        <v>9</v>
      </c>
      <c r="X7" s="519" t="s">
        <v>10</v>
      </c>
      <c r="Y7" s="519" t="s">
        <v>72</v>
      </c>
      <c r="Z7" s="519" t="s">
        <v>73</v>
      </c>
      <c r="AA7" s="519" t="s">
        <v>34</v>
      </c>
      <c r="AB7" s="519" t="s">
        <v>72</v>
      </c>
      <c r="AC7" s="519" t="s">
        <v>10</v>
      </c>
      <c r="AD7" s="519" t="s">
        <v>74</v>
      </c>
      <c r="AE7" s="519" t="s">
        <v>34</v>
      </c>
      <c r="AF7" s="519" t="s">
        <v>72</v>
      </c>
      <c r="AG7" s="519" t="s">
        <v>10</v>
      </c>
      <c r="AH7" s="519" t="s">
        <v>74</v>
      </c>
    </row>
    <row r="8" spans="1:34" ht="20.100000000000001" customHeight="1">
      <c r="A8" s="585" t="s">
        <v>75</v>
      </c>
      <c r="B8" s="191" t="s">
        <v>76</v>
      </c>
      <c r="C8" s="110"/>
      <c r="D8" s="110"/>
      <c r="E8" s="111"/>
      <c r="F8" s="111"/>
      <c r="G8" s="110"/>
      <c r="H8" s="110"/>
      <c r="I8" s="111"/>
      <c r="J8" s="111"/>
      <c r="K8" s="579"/>
      <c r="L8" s="111"/>
      <c r="M8" s="110"/>
      <c r="N8" s="111"/>
      <c r="O8" s="579"/>
      <c r="P8" s="111"/>
      <c r="Q8" s="110"/>
      <c r="R8" s="110"/>
      <c r="S8" s="110"/>
      <c r="T8" s="110"/>
      <c r="U8" s="124"/>
      <c r="V8" s="124"/>
      <c r="W8" s="110"/>
      <c r="X8" s="110"/>
      <c r="Y8" s="124"/>
      <c r="Z8" s="124"/>
      <c r="AA8" s="579"/>
      <c r="AB8" s="124"/>
      <c r="AC8" s="110"/>
      <c r="AD8" s="110"/>
      <c r="AE8" s="579"/>
      <c r="AF8" s="124"/>
      <c r="AG8" s="110"/>
      <c r="AH8" s="110"/>
    </row>
    <row r="9" spans="1:34" ht="20.100000000000001" customHeight="1">
      <c r="A9" s="585"/>
      <c r="B9" s="191" t="s">
        <v>77</v>
      </c>
      <c r="C9" s="110"/>
      <c r="D9" s="110"/>
      <c r="E9" s="111"/>
      <c r="F9" s="111"/>
      <c r="G9" s="110"/>
      <c r="H9" s="110"/>
      <c r="I9" s="111"/>
      <c r="J9" s="111"/>
      <c r="K9" s="580"/>
      <c r="L9" s="111"/>
      <c r="M9" s="110"/>
      <c r="N9" s="111"/>
      <c r="O9" s="580"/>
      <c r="P9" s="124"/>
      <c r="Q9" s="110"/>
      <c r="R9" s="110"/>
      <c r="S9" s="110"/>
      <c r="T9" s="110"/>
      <c r="U9" s="124"/>
      <c r="V9" s="124"/>
      <c r="W9" s="110"/>
      <c r="X9" s="110"/>
      <c r="Y9" s="124"/>
      <c r="Z9" s="124"/>
      <c r="AA9" s="580"/>
      <c r="AB9" s="124"/>
      <c r="AC9" s="110"/>
      <c r="AD9" s="110"/>
      <c r="AE9" s="580"/>
      <c r="AF9" s="124"/>
      <c r="AG9" s="110"/>
      <c r="AH9" s="110"/>
    </row>
    <row r="10" spans="1:34" ht="20.100000000000001" customHeight="1">
      <c r="A10" s="585"/>
      <c r="B10" s="191" t="s">
        <v>78</v>
      </c>
      <c r="C10" s="110"/>
      <c r="D10" s="110"/>
      <c r="E10" s="111"/>
      <c r="F10" s="111"/>
      <c r="G10" s="110"/>
      <c r="H10" s="110"/>
      <c r="I10" s="111"/>
      <c r="J10" s="111"/>
      <c r="K10" s="581"/>
      <c r="L10" s="111"/>
      <c r="M10" s="110"/>
      <c r="N10" s="111"/>
      <c r="O10" s="581"/>
      <c r="P10" s="124"/>
      <c r="Q10" s="110"/>
      <c r="R10" s="110"/>
      <c r="S10" s="110"/>
      <c r="T10" s="110"/>
      <c r="U10" s="124"/>
      <c r="V10" s="124"/>
      <c r="W10" s="110"/>
      <c r="X10" s="110"/>
      <c r="Y10" s="124"/>
      <c r="Z10" s="124"/>
      <c r="AA10" s="581"/>
      <c r="AB10" s="124"/>
      <c r="AC10" s="110"/>
      <c r="AD10" s="110"/>
      <c r="AE10" s="581"/>
      <c r="AF10" s="124"/>
      <c r="AG10" s="110"/>
      <c r="AH10" s="110"/>
    </row>
    <row r="11" spans="1:34" ht="20.100000000000001" customHeight="1">
      <c r="A11" s="585"/>
      <c r="B11" s="192" t="s">
        <v>79</v>
      </c>
      <c r="C11" s="194">
        <f>SUM(C8:C10)</f>
        <v>0</v>
      </c>
      <c r="D11" s="194">
        <f t="shared" ref="D11:AH11" si="0">SUM(D8:D10)</f>
        <v>0</v>
      </c>
      <c r="E11" s="196">
        <f t="shared" si="0"/>
        <v>0</v>
      </c>
      <c r="F11" s="196">
        <f t="shared" si="0"/>
        <v>0</v>
      </c>
      <c r="G11" s="194">
        <f t="shared" si="0"/>
        <v>0</v>
      </c>
      <c r="H11" s="194">
        <f t="shared" si="0"/>
        <v>0</v>
      </c>
      <c r="I11" s="196">
        <f t="shared" si="0"/>
        <v>0</v>
      </c>
      <c r="J11" s="196">
        <f t="shared" si="0"/>
        <v>0</v>
      </c>
      <c r="K11" s="194">
        <f t="shared" si="0"/>
        <v>0</v>
      </c>
      <c r="L11" s="196">
        <f t="shared" si="0"/>
        <v>0</v>
      </c>
      <c r="M11" s="194">
        <f t="shared" si="0"/>
        <v>0</v>
      </c>
      <c r="N11" s="196">
        <f t="shared" si="0"/>
        <v>0</v>
      </c>
      <c r="O11" s="194">
        <f t="shared" si="0"/>
        <v>0</v>
      </c>
      <c r="P11" s="194">
        <f t="shared" si="0"/>
        <v>0</v>
      </c>
      <c r="Q11" s="194">
        <f t="shared" si="0"/>
        <v>0</v>
      </c>
      <c r="R11" s="194">
        <f t="shared" si="0"/>
        <v>0</v>
      </c>
      <c r="S11" s="194">
        <f t="shared" si="0"/>
        <v>0</v>
      </c>
      <c r="T11" s="194">
        <f t="shared" si="0"/>
        <v>0</v>
      </c>
      <c r="U11" s="194">
        <f t="shared" si="0"/>
        <v>0</v>
      </c>
      <c r="V11" s="194">
        <f t="shared" si="0"/>
        <v>0</v>
      </c>
      <c r="W11" s="194">
        <f t="shared" si="0"/>
        <v>0</v>
      </c>
      <c r="X11" s="194">
        <f t="shared" si="0"/>
        <v>0</v>
      </c>
      <c r="Y11" s="194">
        <f t="shared" si="0"/>
        <v>0</v>
      </c>
      <c r="Z11" s="194">
        <f t="shared" si="0"/>
        <v>0</v>
      </c>
      <c r="AA11" s="194">
        <f t="shared" si="0"/>
        <v>0</v>
      </c>
      <c r="AB11" s="194">
        <f t="shared" si="0"/>
        <v>0</v>
      </c>
      <c r="AC11" s="194">
        <f t="shared" si="0"/>
        <v>0</v>
      </c>
      <c r="AD11" s="194">
        <f t="shared" si="0"/>
        <v>0</v>
      </c>
      <c r="AE11" s="194">
        <f t="shared" si="0"/>
        <v>0</v>
      </c>
      <c r="AF11" s="194">
        <f t="shared" si="0"/>
        <v>0</v>
      </c>
      <c r="AG11" s="194">
        <f t="shared" si="0"/>
        <v>0</v>
      </c>
      <c r="AH11" s="194">
        <f t="shared" si="0"/>
        <v>0</v>
      </c>
    </row>
    <row r="12" spans="1:34" ht="20.100000000000001" customHeight="1">
      <c r="A12" s="585" t="s">
        <v>80</v>
      </c>
      <c r="B12" s="191" t="s">
        <v>76</v>
      </c>
      <c r="C12" s="110"/>
      <c r="D12" s="110"/>
      <c r="E12" s="111"/>
      <c r="F12" s="111"/>
      <c r="G12" s="110"/>
      <c r="H12" s="110"/>
      <c r="I12" s="111"/>
      <c r="J12" s="111"/>
      <c r="K12" s="579"/>
      <c r="L12" s="111"/>
      <c r="M12" s="110"/>
      <c r="N12" s="111"/>
      <c r="O12" s="579"/>
      <c r="P12" s="111"/>
      <c r="Q12" s="110"/>
      <c r="R12" s="110"/>
      <c r="S12" s="110"/>
      <c r="T12" s="110"/>
      <c r="U12" s="124"/>
      <c r="V12" s="124"/>
      <c r="W12" s="110"/>
      <c r="X12" s="110"/>
      <c r="Y12" s="124"/>
      <c r="Z12" s="124"/>
      <c r="AA12" s="579"/>
      <c r="AB12" s="124"/>
      <c r="AC12" s="110"/>
      <c r="AD12" s="110"/>
      <c r="AE12" s="579"/>
      <c r="AF12" s="124"/>
      <c r="AG12" s="110"/>
      <c r="AH12" s="110"/>
    </row>
    <row r="13" spans="1:34" ht="20.100000000000001" customHeight="1">
      <c r="A13" s="585"/>
      <c r="B13" s="191" t="s">
        <v>77</v>
      </c>
      <c r="C13" s="110"/>
      <c r="D13" s="110"/>
      <c r="E13" s="111"/>
      <c r="F13" s="111"/>
      <c r="G13" s="110"/>
      <c r="H13" s="110"/>
      <c r="I13" s="111"/>
      <c r="J13" s="111"/>
      <c r="K13" s="580"/>
      <c r="L13" s="111"/>
      <c r="M13" s="110"/>
      <c r="N13" s="111"/>
      <c r="O13" s="580"/>
      <c r="P13" s="124"/>
      <c r="Q13" s="110"/>
      <c r="R13" s="110"/>
      <c r="S13" s="110"/>
      <c r="T13" s="110"/>
      <c r="U13" s="124"/>
      <c r="V13" s="124"/>
      <c r="W13" s="110"/>
      <c r="X13" s="110"/>
      <c r="Y13" s="124"/>
      <c r="Z13" s="124"/>
      <c r="AA13" s="580"/>
      <c r="AB13" s="124"/>
      <c r="AC13" s="110"/>
      <c r="AD13" s="110"/>
      <c r="AE13" s="580"/>
      <c r="AF13" s="124"/>
      <c r="AG13" s="110"/>
      <c r="AH13" s="110"/>
    </row>
    <row r="14" spans="1:34" ht="20.100000000000001" customHeight="1">
      <c r="A14" s="585"/>
      <c r="B14" s="191" t="s">
        <v>78</v>
      </c>
      <c r="C14" s="110"/>
      <c r="D14" s="110"/>
      <c r="E14" s="111"/>
      <c r="F14" s="111"/>
      <c r="G14" s="110"/>
      <c r="H14" s="110"/>
      <c r="I14" s="111"/>
      <c r="J14" s="111"/>
      <c r="K14" s="581"/>
      <c r="L14" s="111"/>
      <c r="M14" s="110"/>
      <c r="N14" s="111"/>
      <c r="O14" s="581"/>
      <c r="P14" s="124"/>
      <c r="Q14" s="110"/>
      <c r="R14" s="110"/>
      <c r="S14" s="110"/>
      <c r="T14" s="110"/>
      <c r="U14" s="124"/>
      <c r="V14" s="124"/>
      <c r="W14" s="110"/>
      <c r="X14" s="110"/>
      <c r="Y14" s="124"/>
      <c r="Z14" s="124"/>
      <c r="AA14" s="581"/>
      <c r="AB14" s="124"/>
      <c r="AC14" s="110"/>
      <c r="AD14" s="110"/>
      <c r="AE14" s="581"/>
      <c r="AF14" s="124"/>
      <c r="AG14" s="110"/>
      <c r="AH14" s="110"/>
    </row>
    <row r="15" spans="1:34" ht="20.100000000000001" customHeight="1">
      <c r="A15" s="585"/>
      <c r="B15" s="192" t="s">
        <v>79</v>
      </c>
      <c r="C15" s="194">
        <f>SUM(C12:C14)</f>
        <v>0</v>
      </c>
      <c r="D15" s="194">
        <f t="shared" ref="D15" si="1">SUM(D12:D14)</f>
        <v>0</v>
      </c>
      <c r="E15" s="196">
        <f t="shared" ref="E15" si="2">SUM(E12:E14)</f>
        <v>0</v>
      </c>
      <c r="F15" s="196">
        <f t="shared" ref="F15" si="3">SUM(F12:F14)</f>
        <v>0</v>
      </c>
      <c r="G15" s="194">
        <f t="shared" ref="G15" si="4">SUM(G12:G14)</f>
        <v>0</v>
      </c>
      <c r="H15" s="194">
        <f t="shared" ref="H15" si="5">SUM(H12:H14)</f>
        <v>0</v>
      </c>
      <c r="I15" s="196">
        <f t="shared" ref="I15" si="6">SUM(I12:I14)</f>
        <v>0</v>
      </c>
      <c r="J15" s="196">
        <f t="shared" ref="J15" si="7">SUM(J12:J14)</f>
        <v>0</v>
      </c>
      <c r="K15" s="194">
        <f t="shared" ref="K15" si="8">SUM(K12:K14)</f>
        <v>0</v>
      </c>
      <c r="L15" s="196">
        <f t="shared" ref="L15" si="9">SUM(L12:L14)</f>
        <v>0</v>
      </c>
      <c r="M15" s="194">
        <f t="shared" ref="M15" si="10">SUM(M12:M14)</f>
        <v>0</v>
      </c>
      <c r="N15" s="196">
        <f t="shared" ref="N15" si="11">SUM(N12:N14)</f>
        <v>0</v>
      </c>
      <c r="O15" s="194">
        <f t="shared" ref="O15" si="12">SUM(O12:O14)</f>
        <v>0</v>
      </c>
      <c r="P15" s="194">
        <f t="shared" ref="P15" si="13">SUM(P12:P14)</f>
        <v>0</v>
      </c>
      <c r="Q15" s="194">
        <f t="shared" ref="Q15" si="14">SUM(Q12:Q14)</f>
        <v>0</v>
      </c>
      <c r="R15" s="194">
        <f t="shared" ref="R15" si="15">SUM(R12:R14)</f>
        <v>0</v>
      </c>
      <c r="S15" s="194">
        <f t="shared" ref="S15" si="16">SUM(S12:S14)</f>
        <v>0</v>
      </c>
      <c r="T15" s="194">
        <f t="shared" ref="T15" si="17">SUM(T12:T14)</f>
        <v>0</v>
      </c>
      <c r="U15" s="194">
        <f t="shared" ref="U15" si="18">SUM(U12:U14)</f>
        <v>0</v>
      </c>
      <c r="V15" s="194">
        <f t="shared" ref="V15" si="19">SUM(V12:V14)</f>
        <v>0</v>
      </c>
      <c r="W15" s="194">
        <f t="shared" ref="W15" si="20">SUM(W12:W14)</f>
        <v>0</v>
      </c>
      <c r="X15" s="194">
        <f t="shared" ref="X15" si="21">SUM(X12:X14)</f>
        <v>0</v>
      </c>
      <c r="Y15" s="194">
        <f t="shared" ref="Y15" si="22">SUM(Y12:Y14)</f>
        <v>0</v>
      </c>
      <c r="Z15" s="194">
        <f t="shared" ref="Z15" si="23">SUM(Z12:Z14)</f>
        <v>0</v>
      </c>
      <c r="AA15" s="194">
        <f t="shared" ref="AA15" si="24">SUM(AA12:AA14)</f>
        <v>0</v>
      </c>
      <c r="AB15" s="194">
        <f t="shared" ref="AB15" si="25">SUM(AB12:AB14)</f>
        <v>0</v>
      </c>
      <c r="AC15" s="194">
        <f t="shared" ref="AC15" si="26">SUM(AC12:AC14)</f>
        <v>0</v>
      </c>
      <c r="AD15" s="194">
        <f t="shared" ref="AD15" si="27">SUM(AD12:AD14)</f>
        <v>0</v>
      </c>
      <c r="AE15" s="194">
        <f t="shared" ref="AE15" si="28">SUM(AE12:AE14)</f>
        <v>0</v>
      </c>
      <c r="AF15" s="194">
        <f t="shared" ref="AF15" si="29">SUM(AF12:AF14)</f>
        <v>0</v>
      </c>
      <c r="AG15" s="194">
        <f t="shared" ref="AG15" si="30">SUM(AG12:AG14)</f>
        <v>0</v>
      </c>
      <c r="AH15" s="194">
        <f t="shared" ref="AH15" si="31">SUM(AH12:AH14)</f>
        <v>0</v>
      </c>
    </row>
    <row r="16" spans="1:34" ht="20.100000000000001" customHeight="1">
      <c r="A16" s="585" t="s">
        <v>81</v>
      </c>
      <c r="B16" s="191" t="s">
        <v>76</v>
      </c>
      <c r="C16" s="110"/>
      <c r="D16" s="110"/>
      <c r="E16" s="111"/>
      <c r="F16" s="111"/>
      <c r="G16" s="110"/>
      <c r="H16" s="110"/>
      <c r="I16" s="111"/>
      <c r="J16" s="111"/>
      <c r="K16" s="579"/>
      <c r="L16" s="111"/>
      <c r="M16" s="110"/>
      <c r="N16" s="111"/>
      <c r="O16" s="579"/>
      <c r="P16" s="111"/>
      <c r="Q16" s="110"/>
      <c r="R16" s="110"/>
      <c r="S16" s="110"/>
      <c r="T16" s="110"/>
      <c r="U16" s="124"/>
      <c r="V16" s="124"/>
      <c r="W16" s="110"/>
      <c r="X16" s="110"/>
      <c r="Y16" s="124"/>
      <c r="Z16" s="124"/>
      <c r="AA16" s="579"/>
      <c r="AB16" s="124"/>
      <c r="AC16" s="110"/>
      <c r="AD16" s="110"/>
      <c r="AE16" s="579"/>
      <c r="AF16" s="124"/>
      <c r="AG16" s="110"/>
      <c r="AH16" s="110"/>
    </row>
    <row r="17" spans="1:34" ht="20.100000000000001" customHeight="1">
      <c r="A17" s="585"/>
      <c r="B17" s="191" t="s">
        <v>77</v>
      </c>
      <c r="C17" s="110"/>
      <c r="D17" s="110"/>
      <c r="E17" s="111"/>
      <c r="F17" s="111"/>
      <c r="G17" s="110"/>
      <c r="H17" s="110"/>
      <c r="I17" s="111"/>
      <c r="J17" s="111"/>
      <c r="K17" s="580"/>
      <c r="L17" s="111"/>
      <c r="M17" s="110"/>
      <c r="N17" s="111"/>
      <c r="O17" s="580"/>
      <c r="P17" s="124"/>
      <c r="Q17" s="110"/>
      <c r="R17" s="110"/>
      <c r="S17" s="110"/>
      <c r="T17" s="110"/>
      <c r="U17" s="124"/>
      <c r="V17" s="124"/>
      <c r="W17" s="110"/>
      <c r="X17" s="110"/>
      <c r="Y17" s="124"/>
      <c r="Z17" s="124"/>
      <c r="AA17" s="580"/>
      <c r="AB17" s="124"/>
      <c r="AC17" s="110"/>
      <c r="AD17" s="110"/>
      <c r="AE17" s="580"/>
      <c r="AF17" s="124"/>
      <c r="AG17" s="110"/>
      <c r="AH17" s="110"/>
    </row>
    <row r="18" spans="1:34" ht="20.100000000000001" customHeight="1">
      <c r="A18" s="585"/>
      <c r="B18" s="191" t="s">
        <v>78</v>
      </c>
      <c r="C18" s="110"/>
      <c r="D18" s="110"/>
      <c r="E18" s="111"/>
      <c r="F18" s="111"/>
      <c r="G18" s="110"/>
      <c r="H18" s="110"/>
      <c r="I18" s="111"/>
      <c r="J18" s="111"/>
      <c r="K18" s="581"/>
      <c r="L18" s="111"/>
      <c r="M18" s="110"/>
      <c r="N18" s="111"/>
      <c r="O18" s="581"/>
      <c r="P18" s="124"/>
      <c r="Q18" s="110"/>
      <c r="R18" s="110"/>
      <c r="S18" s="110"/>
      <c r="T18" s="110"/>
      <c r="U18" s="124"/>
      <c r="V18" s="124"/>
      <c r="W18" s="110"/>
      <c r="X18" s="110"/>
      <c r="Y18" s="124"/>
      <c r="Z18" s="124"/>
      <c r="AA18" s="581"/>
      <c r="AB18" s="124"/>
      <c r="AC18" s="110"/>
      <c r="AD18" s="110"/>
      <c r="AE18" s="581"/>
      <c r="AF18" s="124"/>
      <c r="AG18" s="110"/>
      <c r="AH18" s="110"/>
    </row>
    <row r="19" spans="1:34" ht="20.100000000000001" customHeight="1">
      <c r="A19" s="585"/>
      <c r="B19" s="192" t="s">
        <v>79</v>
      </c>
      <c r="C19" s="194">
        <f>SUM(C16:C18)</f>
        <v>0</v>
      </c>
      <c r="D19" s="194">
        <f t="shared" ref="D19" si="32">SUM(D16:D18)</f>
        <v>0</v>
      </c>
      <c r="E19" s="196">
        <f t="shared" ref="E19" si="33">SUM(E16:E18)</f>
        <v>0</v>
      </c>
      <c r="F19" s="196">
        <f t="shared" ref="F19" si="34">SUM(F16:F18)</f>
        <v>0</v>
      </c>
      <c r="G19" s="194">
        <f t="shared" ref="G19" si="35">SUM(G16:G18)</f>
        <v>0</v>
      </c>
      <c r="H19" s="194">
        <f t="shared" ref="H19" si="36">SUM(H16:H18)</f>
        <v>0</v>
      </c>
      <c r="I19" s="196">
        <f t="shared" ref="I19" si="37">SUM(I16:I18)</f>
        <v>0</v>
      </c>
      <c r="J19" s="196">
        <f t="shared" ref="J19" si="38">SUM(J16:J18)</f>
        <v>0</v>
      </c>
      <c r="K19" s="194">
        <f t="shared" ref="K19" si="39">SUM(K16:K18)</f>
        <v>0</v>
      </c>
      <c r="L19" s="196">
        <f t="shared" ref="L19" si="40">SUM(L16:L18)</f>
        <v>0</v>
      </c>
      <c r="M19" s="194">
        <f t="shared" ref="M19" si="41">SUM(M16:M18)</f>
        <v>0</v>
      </c>
      <c r="N19" s="196">
        <f t="shared" ref="N19" si="42">SUM(N16:N18)</f>
        <v>0</v>
      </c>
      <c r="O19" s="194">
        <f t="shared" ref="O19" si="43">SUM(O16:O18)</f>
        <v>0</v>
      </c>
      <c r="P19" s="194">
        <f t="shared" ref="P19" si="44">SUM(P16:P18)</f>
        <v>0</v>
      </c>
      <c r="Q19" s="194">
        <f t="shared" ref="Q19" si="45">SUM(Q16:Q18)</f>
        <v>0</v>
      </c>
      <c r="R19" s="194">
        <f t="shared" ref="R19" si="46">SUM(R16:R18)</f>
        <v>0</v>
      </c>
      <c r="S19" s="194">
        <f t="shared" ref="S19" si="47">SUM(S16:S18)</f>
        <v>0</v>
      </c>
      <c r="T19" s="194">
        <f t="shared" ref="T19" si="48">SUM(T16:T18)</f>
        <v>0</v>
      </c>
      <c r="U19" s="194">
        <f t="shared" ref="U19" si="49">SUM(U16:U18)</f>
        <v>0</v>
      </c>
      <c r="V19" s="194">
        <f t="shared" ref="V19" si="50">SUM(V16:V18)</f>
        <v>0</v>
      </c>
      <c r="W19" s="194">
        <f t="shared" ref="W19" si="51">SUM(W16:W18)</f>
        <v>0</v>
      </c>
      <c r="X19" s="194">
        <f t="shared" ref="X19" si="52">SUM(X16:X18)</f>
        <v>0</v>
      </c>
      <c r="Y19" s="194">
        <f t="shared" ref="Y19" si="53">SUM(Y16:Y18)</f>
        <v>0</v>
      </c>
      <c r="Z19" s="194">
        <f t="shared" ref="Z19" si="54">SUM(Z16:Z18)</f>
        <v>0</v>
      </c>
      <c r="AA19" s="194">
        <f t="shared" ref="AA19" si="55">SUM(AA16:AA18)</f>
        <v>0</v>
      </c>
      <c r="AB19" s="194">
        <f t="shared" ref="AB19" si="56">SUM(AB16:AB18)</f>
        <v>0</v>
      </c>
      <c r="AC19" s="194">
        <f t="shared" ref="AC19" si="57">SUM(AC16:AC18)</f>
        <v>0</v>
      </c>
      <c r="AD19" s="194">
        <f t="shared" ref="AD19" si="58">SUM(AD16:AD18)</f>
        <v>0</v>
      </c>
      <c r="AE19" s="194">
        <f t="shared" ref="AE19" si="59">SUM(AE16:AE18)</f>
        <v>0</v>
      </c>
      <c r="AF19" s="194">
        <f t="shared" ref="AF19" si="60">SUM(AF16:AF18)</f>
        <v>0</v>
      </c>
      <c r="AG19" s="194">
        <f t="shared" ref="AG19" si="61">SUM(AG16:AG18)</f>
        <v>0</v>
      </c>
      <c r="AH19" s="194">
        <f t="shared" ref="AH19" si="62">SUM(AH16:AH18)</f>
        <v>0</v>
      </c>
    </row>
    <row r="20" spans="1:34" ht="20.100000000000001" customHeight="1">
      <c r="A20" s="585" t="s">
        <v>82</v>
      </c>
      <c r="B20" s="191" t="s">
        <v>76</v>
      </c>
      <c r="C20" s="110"/>
      <c r="D20" s="110"/>
      <c r="E20" s="111"/>
      <c r="F20" s="111"/>
      <c r="G20" s="110"/>
      <c r="H20" s="110"/>
      <c r="I20" s="111"/>
      <c r="J20" s="111"/>
      <c r="K20" s="579"/>
      <c r="L20" s="111"/>
      <c r="M20" s="110"/>
      <c r="N20" s="111"/>
      <c r="O20" s="579"/>
      <c r="P20" s="111"/>
      <c r="Q20" s="110"/>
      <c r="R20" s="110"/>
      <c r="S20" s="110"/>
      <c r="T20" s="110"/>
      <c r="U20" s="124"/>
      <c r="V20" s="124"/>
      <c r="W20" s="110"/>
      <c r="X20" s="110"/>
      <c r="Y20" s="124"/>
      <c r="Z20" s="124"/>
      <c r="AA20" s="579"/>
      <c r="AB20" s="124"/>
      <c r="AC20" s="110"/>
      <c r="AD20" s="110"/>
      <c r="AE20" s="579"/>
      <c r="AF20" s="124"/>
      <c r="AG20" s="110"/>
      <c r="AH20" s="110"/>
    </row>
    <row r="21" spans="1:34" ht="20.100000000000001" customHeight="1">
      <c r="A21" s="585"/>
      <c r="B21" s="191" t="s">
        <v>77</v>
      </c>
      <c r="C21" s="110"/>
      <c r="D21" s="110"/>
      <c r="E21" s="111"/>
      <c r="F21" s="111"/>
      <c r="G21" s="110"/>
      <c r="H21" s="110"/>
      <c r="I21" s="111"/>
      <c r="J21" s="111"/>
      <c r="K21" s="580"/>
      <c r="L21" s="111"/>
      <c r="M21" s="110"/>
      <c r="N21" s="111"/>
      <c r="O21" s="580"/>
      <c r="P21" s="124"/>
      <c r="Q21" s="110"/>
      <c r="R21" s="110"/>
      <c r="S21" s="110"/>
      <c r="T21" s="110"/>
      <c r="U21" s="124"/>
      <c r="V21" s="124"/>
      <c r="W21" s="110"/>
      <c r="X21" s="110"/>
      <c r="Y21" s="124"/>
      <c r="Z21" s="124"/>
      <c r="AA21" s="580"/>
      <c r="AB21" s="124"/>
      <c r="AC21" s="110"/>
      <c r="AD21" s="110"/>
      <c r="AE21" s="580"/>
      <c r="AF21" s="124"/>
      <c r="AG21" s="110"/>
      <c r="AH21" s="110"/>
    </row>
    <row r="22" spans="1:34" ht="20.100000000000001" customHeight="1">
      <c r="A22" s="585"/>
      <c r="B22" s="191" t="s">
        <v>78</v>
      </c>
      <c r="C22" s="110"/>
      <c r="D22" s="110"/>
      <c r="E22" s="111"/>
      <c r="F22" s="111"/>
      <c r="G22" s="110"/>
      <c r="H22" s="110"/>
      <c r="I22" s="111"/>
      <c r="J22" s="111"/>
      <c r="K22" s="581"/>
      <c r="L22" s="111"/>
      <c r="M22" s="110"/>
      <c r="N22" s="111"/>
      <c r="O22" s="581"/>
      <c r="P22" s="124"/>
      <c r="Q22" s="110"/>
      <c r="R22" s="110"/>
      <c r="S22" s="110"/>
      <c r="T22" s="110"/>
      <c r="U22" s="124"/>
      <c r="V22" s="124"/>
      <c r="W22" s="110"/>
      <c r="X22" s="110"/>
      <c r="Y22" s="124"/>
      <c r="Z22" s="124"/>
      <c r="AA22" s="581"/>
      <c r="AB22" s="124"/>
      <c r="AC22" s="110"/>
      <c r="AD22" s="110"/>
      <c r="AE22" s="581"/>
      <c r="AF22" s="124"/>
      <c r="AG22" s="110"/>
      <c r="AH22" s="110"/>
    </row>
    <row r="23" spans="1:34" ht="20.100000000000001" customHeight="1">
      <c r="A23" s="585"/>
      <c r="B23" s="192" t="s">
        <v>79</v>
      </c>
      <c r="C23" s="194">
        <f>SUM(C20:C22)</f>
        <v>0</v>
      </c>
      <c r="D23" s="194">
        <f t="shared" ref="D23" si="63">SUM(D20:D22)</f>
        <v>0</v>
      </c>
      <c r="E23" s="196">
        <f t="shared" ref="E23" si="64">SUM(E20:E22)</f>
        <v>0</v>
      </c>
      <c r="F23" s="196">
        <f t="shared" ref="F23" si="65">SUM(F20:F22)</f>
        <v>0</v>
      </c>
      <c r="G23" s="194">
        <f t="shared" ref="G23" si="66">SUM(G20:G22)</f>
        <v>0</v>
      </c>
      <c r="H23" s="194">
        <f t="shared" ref="H23" si="67">SUM(H20:H22)</f>
        <v>0</v>
      </c>
      <c r="I23" s="196">
        <f t="shared" ref="I23" si="68">SUM(I20:I22)</f>
        <v>0</v>
      </c>
      <c r="J23" s="196">
        <f t="shared" ref="J23" si="69">SUM(J20:J22)</f>
        <v>0</v>
      </c>
      <c r="K23" s="194">
        <f t="shared" ref="K23" si="70">SUM(K20:K22)</f>
        <v>0</v>
      </c>
      <c r="L23" s="196">
        <f t="shared" ref="L23" si="71">SUM(L20:L22)</f>
        <v>0</v>
      </c>
      <c r="M23" s="194">
        <f t="shared" ref="M23" si="72">SUM(M20:M22)</f>
        <v>0</v>
      </c>
      <c r="N23" s="196">
        <f t="shared" ref="N23" si="73">SUM(N20:N22)</f>
        <v>0</v>
      </c>
      <c r="O23" s="194">
        <f t="shared" ref="O23" si="74">SUM(O20:O22)</f>
        <v>0</v>
      </c>
      <c r="P23" s="194">
        <f t="shared" ref="P23" si="75">SUM(P20:P22)</f>
        <v>0</v>
      </c>
      <c r="Q23" s="194">
        <f t="shared" ref="Q23" si="76">SUM(Q20:Q22)</f>
        <v>0</v>
      </c>
      <c r="R23" s="194">
        <f t="shared" ref="R23" si="77">SUM(R20:R22)</f>
        <v>0</v>
      </c>
      <c r="S23" s="194">
        <f t="shared" ref="S23" si="78">SUM(S20:S22)</f>
        <v>0</v>
      </c>
      <c r="T23" s="194">
        <f t="shared" ref="T23" si="79">SUM(T20:T22)</f>
        <v>0</v>
      </c>
      <c r="U23" s="194">
        <f t="shared" ref="U23" si="80">SUM(U20:U22)</f>
        <v>0</v>
      </c>
      <c r="V23" s="194">
        <f t="shared" ref="V23" si="81">SUM(V20:V22)</f>
        <v>0</v>
      </c>
      <c r="W23" s="194">
        <f t="shared" ref="W23" si="82">SUM(W20:W22)</f>
        <v>0</v>
      </c>
      <c r="X23" s="194">
        <f t="shared" ref="X23" si="83">SUM(X20:X22)</f>
        <v>0</v>
      </c>
      <c r="Y23" s="194">
        <f t="shared" ref="Y23" si="84">SUM(Y20:Y22)</f>
        <v>0</v>
      </c>
      <c r="Z23" s="194">
        <f t="shared" ref="Z23" si="85">SUM(Z20:Z22)</f>
        <v>0</v>
      </c>
      <c r="AA23" s="194">
        <f t="shared" ref="AA23" si="86">SUM(AA20:AA22)</f>
        <v>0</v>
      </c>
      <c r="AB23" s="194">
        <f t="shared" ref="AB23" si="87">SUM(AB20:AB22)</f>
        <v>0</v>
      </c>
      <c r="AC23" s="194">
        <f t="shared" ref="AC23" si="88">SUM(AC20:AC22)</f>
        <v>0</v>
      </c>
      <c r="AD23" s="194">
        <f t="shared" ref="AD23" si="89">SUM(AD20:AD22)</f>
        <v>0</v>
      </c>
      <c r="AE23" s="194">
        <f t="shared" ref="AE23" si="90">SUM(AE20:AE22)</f>
        <v>0</v>
      </c>
      <c r="AF23" s="194">
        <f t="shared" ref="AF23" si="91">SUM(AF20:AF22)</f>
        <v>0</v>
      </c>
      <c r="AG23" s="194">
        <f t="shared" ref="AG23" si="92">SUM(AG20:AG22)</f>
        <v>0</v>
      </c>
      <c r="AH23" s="194">
        <f t="shared" ref="AH23" si="93">SUM(AH20:AH22)</f>
        <v>0</v>
      </c>
    </row>
    <row r="24" spans="1:34" ht="20.100000000000001" customHeight="1">
      <c r="A24" s="585" t="s">
        <v>83</v>
      </c>
      <c r="B24" s="191" t="s">
        <v>76</v>
      </c>
      <c r="C24" s="110"/>
      <c r="D24" s="110"/>
      <c r="E24" s="111"/>
      <c r="F24" s="111"/>
      <c r="G24" s="110"/>
      <c r="H24" s="110"/>
      <c r="I24" s="111"/>
      <c r="J24" s="111"/>
      <c r="K24" s="579"/>
      <c r="L24" s="111"/>
      <c r="M24" s="110"/>
      <c r="N24" s="111"/>
      <c r="O24" s="579"/>
      <c r="P24" s="111"/>
      <c r="Q24" s="110"/>
      <c r="R24" s="110"/>
      <c r="S24" s="110"/>
      <c r="T24" s="110"/>
      <c r="U24" s="124"/>
      <c r="V24" s="124"/>
      <c r="W24" s="110"/>
      <c r="X24" s="110"/>
      <c r="Y24" s="124"/>
      <c r="Z24" s="124"/>
      <c r="AA24" s="579"/>
      <c r="AB24" s="124"/>
      <c r="AC24" s="110"/>
      <c r="AD24" s="110"/>
      <c r="AE24" s="579"/>
      <c r="AF24" s="124"/>
      <c r="AG24" s="110"/>
      <c r="AH24" s="110"/>
    </row>
    <row r="25" spans="1:34" ht="20.100000000000001" customHeight="1">
      <c r="A25" s="585"/>
      <c r="B25" s="191" t="s">
        <v>77</v>
      </c>
      <c r="C25" s="110"/>
      <c r="D25" s="110"/>
      <c r="E25" s="111"/>
      <c r="F25" s="111"/>
      <c r="G25" s="110"/>
      <c r="H25" s="110"/>
      <c r="I25" s="111"/>
      <c r="J25" s="111"/>
      <c r="K25" s="580"/>
      <c r="L25" s="111"/>
      <c r="M25" s="110"/>
      <c r="N25" s="111"/>
      <c r="O25" s="580"/>
      <c r="P25" s="124"/>
      <c r="Q25" s="110"/>
      <c r="R25" s="110"/>
      <c r="S25" s="110"/>
      <c r="T25" s="110"/>
      <c r="U25" s="124"/>
      <c r="V25" s="124"/>
      <c r="W25" s="110"/>
      <c r="X25" s="110"/>
      <c r="Y25" s="124"/>
      <c r="Z25" s="124"/>
      <c r="AA25" s="580"/>
      <c r="AB25" s="124"/>
      <c r="AC25" s="110"/>
      <c r="AD25" s="110"/>
      <c r="AE25" s="580"/>
      <c r="AF25" s="124"/>
      <c r="AG25" s="110"/>
      <c r="AH25" s="110"/>
    </row>
    <row r="26" spans="1:34" ht="20.100000000000001" customHeight="1">
      <c r="A26" s="585"/>
      <c r="B26" s="191" t="s">
        <v>78</v>
      </c>
      <c r="C26" s="110"/>
      <c r="D26" s="110"/>
      <c r="E26" s="111"/>
      <c r="F26" s="111"/>
      <c r="G26" s="110"/>
      <c r="H26" s="110"/>
      <c r="I26" s="111"/>
      <c r="J26" s="111"/>
      <c r="K26" s="581"/>
      <c r="L26" s="111"/>
      <c r="M26" s="110"/>
      <c r="N26" s="111"/>
      <c r="O26" s="581"/>
      <c r="P26" s="124"/>
      <c r="Q26" s="110"/>
      <c r="R26" s="110"/>
      <c r="S26" s="110"/>
      <c r="T26" s="110"/>
      <c r="U26" s="124"/>
      <c r="V26" s="124"/>
      <c r="W26" s="110"/>
      <c r="X26" s="110"/>
      <c r="Y26" s="124"/>
      <c r="Z26" s="124"/>
      <c r="AA26" s="581"/>
      <c r="AB26" s="124"/>
      <c r="AC26" s="110"/>
      <c r="AD26" s="110"/>
      <c r="AE26" s="581"/>
      <c r="AF26" s="124"/>
      <c r="AG26" s="110"/>
      <c r="AH26" s="110"/>
    </row>
    <row r="27" spans="1:34" ht="20.100000000000001" customHeight="1">
      <c r="A27" s="585"/>
      <c r="B27" s="192" t="s">
        <v>79</v>
      </c>
      <c r="C27" s="194">
        <f>SUM(C24:C26)</f>
        <v>0</v>
      </c>
      <c r="D27" s="194">
        <f t="shared" ref="D27" si="94">SUM(D24:D26)</f>
        <v>0</v>
      </c>
      <c r="E27" s="196">
        <f t="shared" ref="E27" si="95">SUM(E24:E26)</f>
        <v>0</v>
      </c>
      <c r="F27" s="196">
        <f t="shared" ref="F27" si="96">SUM(F24:F26)</f>
        <v>0</v>
      </c>
      <c r="G27" s="194">
        <f t="shared" ref="G27" si="97">SUM(G24:G26)</f>
        <v>0</v>
      </c>
      <c r="H27" s="194">
        <f t="shared" ref="H27" si="98">SUM(H24:H26)</f>
        <v>0</v>
      </c>
      <c r="I27" s="196">
        <f t="shared" ref="I27" si="99">SUM(I24:I26)</f>
        <v>0</v>
      </c>
      <c r="J27" s="196">
        <f t="shared" ref="J27" si="100">SUM(J24:J26)</f>
        <v>0</v>
      </c>
      <c r="K27" s="194">
        <f t="shared" ref="K27" si="101">SUM(K24:K26)</f>
        <v>0</v>
      </c>
      <c r="L27" s="196">
        <f t="shared" ref="L27" si="102">SUM(L24:L26)</f>
        <v>0</v>
      </c>
      <c r="M27" s="194">
        <f t="shared" ref="M27" si="103">SUM(M24:M26)</f>
        <v>0</v>
      </c>
      <c r="N27" s="196">
        <f t="shared" ref="N27" si="104">SUM(N24:N26)</f>
        <v>0</v>
      </c>
      <c r="O27" s="194">
        <f t="shared" ref="O27" si="105">SUM(O24:O26)</f>
        <v>0</v>
      </c>
      <c r="P27" s="194">
        <f t="shared" ref="P27" si="106">SUM(P24:P26)</f>
        <v>0</v>
      </c>
      <c r="Q27" s="194">
        <f t="shared" ref="Q27" si="107">SUM(Q24:Q26)</f>
        <v>0</v>
      </c>
      <c r="R27" s="194">
        <f t="shared" ref="R27" si="108">SUM(R24:R26)</f>
        <v>0</v>
      </c>
      <c r="S27" s="194">
        <f t="shared" ref="S27" si="109">SUM(S24:S26)</f>
        <v>0</v>
      </c>
      <c r="T27" s="194">
        <f t="shared" ref="T27" si="110">SUM(T24:T26)</f>
        <v>0</v>
      </c>
      <c r="U27" s="194">
        <f t="shared" ref="U27" si="111">SUM(U24:U26)</f>
        <v>0</v>
      </c>
      <c r="V27" s="194">
        <f t="shared" ref="V27" si="112">SUM(V24:V26)</f>
        <v>0</v>
      </c>
      <c r="W27" s="194">
        <f t="shared" ref="W27" si="113">SUM(W24:W26)</f>
        <v>0</v>
      </c>
      <c r="X27" s="194">
        <f t="shared" ref="X27" si="114">SUM(X24:X26)</f>
        <v>0</v>
      </c>
      <c r="Y27" s="194">
        <f t="shared" ref="Y27" si="115">SUM(Y24:Y26)</f>
        <v>0</v>
      </c>
      <c r="Z27" s="194">
        <f t="shared" ref="Z27" si="116">SUM(Z24:Z26)</f>
        <v>0</v>
      </c>
      <c r="AA27" s="194">
        <f t="shared" ref="AA27" si="117">SUM(AA24:AA26)</f>
        <v>0</v>
      </c>
      <c r="AB27" s="194">
        <f t="shared" ref="AB27" si="118">SUM(AB24:AB26)</f>
        <v>0</v>
      </c>
      <c r="AC27" s="194">
        <f t="shared" ref="AC27" si="119">SUM(AC24:AC26)</f>
        <v>0</v>
      </c>
      <c r="AD27" s="194">
        <f t="shared" ref="AD27" si="120">SUM(AD24:AD26)</f>
        <v>0</v>
      </c>
      <c r="AE27" s="194">
        <f t="shared" ref="AE27" si="121">SUM(AE24:AE26)</f>
        <v>0</v>
      </c>
      <c r="AF27" s="194">
        <f t="shared" ref="AF27" si="122">SUM(AF24:AF26)</f>
        <v>0</v>
      </c>
      <c r="AG27" s="194">
        <f t="shared" ref="AG27" si="123">SUM(AG24:AG26)</f>
        <v>0</v>
      </c>
      <c r="AH27" s="194">
        <f t="shared" ref="AH27" si="124">SUM(AH24:AH26)</f>
        <v>0</v>
      </c>
    </row>
    <row r="28" spans="1:34" ht="20.100000000000001" customHeight="1">
      <c r="A28" s="585" t="s">
        <v>84</v>
      </c>
      <c r="B28" s="191" t="s">
        <v>76</v>
      </c>
      <c r="C28" s="110"/>
      <c r="D28" s="110"/>
      <c r="E28" s="111"/>
      <c r="F28" s="111"/>
      <c r="G28" s="110"/>
      <c r="H28" s="110"/>
      <c r="I28" s="111"/>
      <c r="J28" s="111"/>
      <c r="K28" s="579"/>
      <c r="L28" s="111"/>
      <c r="M28" s="110"/>
      <c r="N28" s="111"/>
      <c r="O28" s="579"/>
      <c r="P28" s="111"/>
      <c r="Q28" s="110"/>
      <c r="R28" s="110"/>
      <c r="S28" s="110"/>
      <c r="T28" s="110"/>
      <c r="U28" s="124"/>
      <c r="V28" s="124"/>
      <c r="W28" s="110"/>
      <c r="X28" s="110"/>
      <c r="Y28" s="124"/>
      <c r="Z28" s="124"/>
      <c r="AA28" s="579"/>
      <c r="AB28" s="124"/>
      <c r="AC28" s="110"/>
      <c r="AD28" s="110"/>
      <c r="AE28" s="579"/>
      <c r="AF28" s="124"/>
      <c r="AG28" s="110"/>
      <c r="AH28" s="110"/>
    </row>
    <row r="29" spans="1:34" ht="20.100000000000001" customHeight="1">
      <c r="A29" s="585"/>
      <c r="B29" s="191" t="s">
        <v>77</v>
      </c>
      <c r="C29" s="110"/>
      <c r="D29" s="110"/>
      <c r="E29" s="111"/>
      <c r="F29" s="111"/>
      <c r="G29" s="110"/>
      <c r="H29" s="110"/>
      <c r="I29" s="111"/>
      <c r="J29" s="111"/>
      <c r="K29" s="580"/>
      <c r="L29" s="111"/>
      <c r="M29" s="110"/>
      <c r="N29" s="111"/>
      <c r="O29" s="580"/>
      <c r="P29" s="124"/>
      <c r="Q29" s="110"/>
      <c r="R29" s="110"/>
      <c r="S29" s="110"/>
      <c r="T29" s="110"/>
      <c r="U29" s="124"/>
      <c r="V29" s="124"/>
      <c r="W29" s="110"/>
      <c r="X29" s="110"/>
      <c r="Y29" s="124"/>
      <c r="Z29" s="124"/>
      <c r="AA29" s="580"/>
      <c r="AB29" s="124"/>
      <c r="AC29" s="110"/>
      <c r="AD29" s="110"/>
      <c r="AE29" s="580"/>
      <c r="AF29" s="124"/>
      <c r="AG29" s="110"/>
      <c r="AH29" s="110"/>
    </row>
    <row r="30" spans="1:34" ht="20.100000000000001" customHeight="1">
      <c r="A30" s="585"/>
      <c r="B30" s="191" t="s">
        <v>78</v>
      </c>
      <c r="C30" s="110"/>
      <c r="D30" s="110"/>
      <c r="E30" s="111"/>
      <c r="F30" s="111"/>
      <c r="G30" s="110"/>
      <c r="H30" s="110"/>
      <c r="I30" s="111"/>
      <c r="J30" s="111"/>
      <c r="K30" s="581"/>
      <c r="L30" s="111"/>
      <c r="M30" s="110"/>
      <c r="N30" s="111"/>
      <c r="O30" s="581"/>
      <c r="P30" s="124"/>
      <c r="Q30" s="110"/>
      <c r="R30" s="110"/>
      <c r="S30" s="110"/>
      <c r="T30" s="110"/>
      <c r="U30" s="124"/>
      <c r="V30" s="124"/>
      <c r="W30" s="110"/>
      <c r="X30" s="110"/>
      <c r="Y30" s="124"/>
      <c r="Z30" s="124"/>
      <c r="AA30" s="581"/>
      <c r="AB30" s="124"/>
      <c r="AC30" s="110"/>
      <c r="AD30" s="110"/>
      <c r="AE30" s="581"/>
      <c r="AF30" s="124"/>
      <c r="AG30" s="110"/>
      <c r="AH30" s="110"/>
    </row>
    <row r="31" spans="1:34" ht="20.100000000000001" customHeight="1">
      <c r="A31" s="585"/>
      <c r="B31" s="192" t="s">
        <v>79</v>
      </c>
      <c r="C31" s="194">
        <f>SUM(C28:C30)</f>
        <v>0</v>
      </c>
      <c r="D31" s="194">
        <f t="shared" ref="D31" si="125">SUM(D28:D30)</f>
        <v>0</v>
      </c>
      <c r="E31" s="196">
        <f t="shared" ref="E31" si="126">SUM(E28:E30)</f>
        <v>0</v>
      </c>
      <c r="F31" s="196">
        <f t="shared" ref="F31" si="127">SUM(F28:F30)</f>
        <v>0</v>
      </c>
      <c r="G31" s="194">
        <f t="shared" ref="G31" si="128">SUM(G28:G30)</f>
        <v>0</v>
      </c>
      <c r="H31" s="194">
        <f t="shared" ref="H31" si="129">SUM(H28:H30)</f>
        <v>0</v>
      </c>
      <c r="I31" s="196">
        <f t="shared" ref="I31" si="130">SUM(I28:I30)</f>
        <v>0</v>
      </c>
      <c r="J31" s="196">
        <f t="shared" ref="J31" si="131">SUM(J28:J30)</f>
        <v>0</v>
      </c>
      <c r="K31" s="194">
        <f t="shared" ref="K31" si="132">SUM(K28:K30)</f>
        <v>0</v>
      </c>
      <c r="L31" s="196">
        <f t="shared" ref="L31" si="133">SUM(L28:L30)</f>
        <v>0</v>
      </c>
      <c r="M31" s="194">
        <f t="shared" ref="M31" si="134">SUM(M28:M30)</f>
        <v>0</v>
      </c>
      <c r="N31" s="196">
        <f t="shared" ref="N31" si="135">SUM(N28:N30)</f>
        <v>0</v>
      </c>
      <c r="O31" s="194">
        <f t="shared" ref="O31" si="136">SUM(O28:O30)</f>
        <v>0</v>
      </c>
      <c r="P31" s="194">
        <f t="shared" ref="P31" si="137">SUM(P28:P30)</f>
        <v>0</v>
      </c>
      <c r="Q31" s="194">
        <f t="shared" ref="Q31" si="138">SUM(Q28:Q30)</f>
        <v>0</v>
      </c>
      <c r="R31" s="194">
        <f t="shared" ref="R31" si="139">SUM(R28:R30)</f>
        <v>0</v>
      </c>
      <c r="S31" s="194">
        <f t="shared" ref="S31" si="140">SUM(S28:S30)</f>
        <v>0</v>
      </c>
      <c r="T31" s="194">
        <f t="shared" ref="T31" si="141">SUM(T28:T30)</f>
        <v>0</v>
      </c>
      <c r="U31" s="194">
        <f t="shared" ref="U31" si="142">SUM(U28:U30)</f>
        <v>0</v>
      </c>
      <c r="V31" s="194">
        <f t="shared" ref="V31" si="143">SUM(V28:V30)</f>
        <v>0</v>
      </c>
      <c r="W31" s="194">
        <f t="shared" ref="W31" si="144">SUM(W28:W30)</f>
        <v>0</v>
      </c>
      <c r="X31" s="194">
        <f t="shared" ref="X31" si="145">SUM(X28:X30)</f>
        <v>0</v>
      </c>
      <c r="Y31" s="194">
        <f t="shared" ref="Y31" si="146">SUM(Y28:Y30)</f>
        <v>0</v>
      </c>
      <c r="Z31" s="194">
        <f t="shared" ref="Z31" si="147">SUM(Z28:Z30)</f>
        <v>0</v>
      </c>
      <c r="AA31" s="194">
        <f t="shared" ref="AA31" si="148">SUM(AA28:AA30)</f>
        <v>0</v>
      </c>
      <c r="AB31" s="194">
        <f t="shared" ref="AB31" si="149">SUM(AB28:AB30)</f>
        <v>0</v>
      </c>
      <c r="AC31" s="194">
        <f t="shared" ref="AC31" si="150">SUM(AC28:AC30)</f>
        <v>0</v>
      </c>
      <c r="AD31" s="194">
        <f t="shared" ref="AD31" si="151">SUM(AD28:AD30)</f>
        <v>0</v>
      </c>
      <c r="AE31" s="194">
        <f t="shared" ref="AE31" si="152">SUM(AE28:AE30)</f>
        <v>0</v>
      </c>
      <c r="AF31" s="194">
        <f t="shared" ref="AF31" si="153">SUM(AF28:AF30)</f>
        <v>0</v>
      </c>
      <c r="AG31" s="194">
        <f t="shared" ref="AG31" si="154">SUM(AG28:AG30)</f>
        <v>0</v>
      </c>
      <c r="AH31" s="194">
        <f t="shared" ref="AH31" si="155">SUM(AH28:AH30)</f>
        <v>0</v>
      </c>
    </row>
    <row r="32" spans="1:34" ht="20.100000000000001" customHeight="1">
      <c r="A32" s="585" t="s">
        <v>85</v>
      </c>
      <c r="B32" s="191" t="s">
        <v>76</v>
      </c>
      <c r="C32" s="110"/>
      <c r="D32" s="110"/>
      <c r="E32" s="111"/>
      <c r="F32" s="111"/>
      <c r="G32" s="110"/>
      <c r="H32" s="110"/>
      <c r="I32" s="111"/>
      <c r="J32" s="111"/>
      <c r="K32" s="579"/>
      <c r="L32" s="111"/>
      <c r="M32" s="110"/>
      <c r="N32" s="111"/>
      <c r="O32" s="579"/>
      <c r="P32" s="111"/>
      <c r="Q32" s="110"/>
      <c r="R32" s="110"/>
      <c r="S32" s="110"/>
      <c r="T32" s="110"/>
      <c r="U32" s="124"/>
      <c r="V32" s="124"/>
      <c r="W32" s="110"/>
      <c r="X32" s="110"/>
      <c r="Y32" s="124"/>
      <c r="Z32" s="124"/>
      <c r="AA32" s="579"/>
      <c r="AB32" s="124"/>
      <c r="AC32" s="110"/>
      <c r="AD32" s="110"/>
      <c r="AE32" s="579"/>
      <c r="AF32" s="124"/>
      <c r="AG32" s="110"/>
      <c r="AH32" s="110"/>
    </row>
    <row r="33" spans="1:34" ht="20.100000000000001" customHeight="1">
      <c r="A33" s="585"/>
      <c r="B33" s="191" t="s">
        <v>77</v>
      </c>
      <c r="C33" s="110"/>
      <c r="D33" s="110"/>
      <c r="E33" s="111"/>
      <c r="F33" s="111"/>
      <c r="G33" s="110"/>
      <c r="H33" s="110"/>
      <c r="I33" s="111"/>
      <c r="J33" s="111"/>
      <c r="K33" s="580"/>
      <c r="L33" s="111"/>
      <c r="M33" s="110"/>
      <c r="N33" s="111"/>
      <c r="O33" s="580"/>
      <c r="P33" s="124"/>
      <c r="Q33" s="110"/>
      <c r="R33" s="110"/>
      <c r="S33" s="110"/>
      <c r="T33" s="110"/>
      <c r="U33" s="124"/>
      <c r="V33" s="124"/>
      <c r="W33" s="110"/>
      <c r="X33" s="110"/>
      <c r="Y33" s="124"/>
      <c r="Z33" s="124"/>
      <c r="AA33" s="580"/>
      <c r="AB33" s="124"/>
      <c r="AC33" s="110"/>
      <c r="AD33" s="110"/>
      <c r="AE33" s="580"/>
      <c r="AF33" s="124"/>
      <c r="AG33" s="110"/>
      <c r="AH33" s="110"/>
    </row>
    <row r="34" spans="1:34" ht="20.100000000000001" customHeight="1">
      <c r="A34" s="585"/>
      <c r="B34" s="191" t="s">
        <v>78</v>
      </c>
      <c r="C34" s="110"/>
      <c r="D34" s="110"/>
      <c r="E34" s="111"/>
      <c r="F34" s="111"/>
      <c r="G34" s="110"/>
      <c r="H34" s="110"/>
      <c r="I34" s="111"/>
      <c r="J34" s="111"/>
      <c r="K34" s="581"/>
      <c r="L34" s="111"/>
      <c r="M34" s="110"/>
      <c r="N34" s="111"/>
      <c r="O34" s="581"/>
      <c r="P34" s="124"/>
      <c r="Q34" s="110"/>
      <c r="R34" s="110"/>
      <c r="S34" s="110"/>
      <c r="T34" s="110"/>
      <c r="U34" s="124"/>
      <c r="V34" s="124"/>
      <c r="W34" s="110"/>
      <c r="X34" s="110"/>
      <c r="Y34" s="124"/>
      <c r="Z34" s="124"/>
      <c r="AA34" s="581"/>
      <c r="AB34" s="124"/>
      <c r="AC34" s="110"/>
      <c r="AD34" s="110"/>
      <c r="AE34" s="581"/>
      <c r="AF34" s="124"/>
      <c r="AG34" s="110"/>
      <c r="AH34" s="110"/>
    </row>
    <row r="35" spans="1:34" ht="20.100000000000001" customHeight="1">
      <c r="A35" s="585"/>
      <c r="B35" s="192" t="s">
        <v>79</v>
      </c>
      <c r="C35" s="194">
        <f>SUM(C32:C34)</f>
        <v>0</v>
      </c>
      <c r="D35" s="194">
        <f t="shared" ref="D35" si="156">SUM(D32:D34)</f>
        <v>0</v>
      </c>
      <c r="E35" s="196">
        <f t="shared" ref="E35" si="157">SUM(E32:E34)</f>
        <v>0</v>
      </c>
      <c r="F35" s="196">
        <f t="shared" ref="F35" si="158">SUM(F32:F34)</f>
        <v>0</v>
      </c>
      <c r="G35" s="194">
        <f t="shared" ref="G35" si="159">SUM(G32:G34)</f>
        <v>0</v>
      </c>
      <c r="H35" s="194">
        <f t="shared" ref="H35" si="160">SUM(H32:H34)</f>
        <v>0</v>
      </c>
      <c r="I35" s="196">
        <f t="shared" ref="I35" si="161">SUM(I32:I34)</f>
        <v>0</v>
      </c>
      <c r="J35" s="196">
        <f t="shared" ref="J35" si="162">SUM(J32:J34)</f>
        <v>0</v>
      </c>
      <c r="K35" s="194">
        <f t="shared" ref="K35" si="163">SUM(K32:K34)</f>
        <v>0</v>
      </c>
      <c r="L35" s="196">
        <f t="shared" ref="L35" si="164">SUM(L32:L34)</f>
        <v>0</v>
      </c>
      <c r="M35" s="194">
        <f t="shared" ref="M35" si="165">SUM(M32:M34)</f>
        <v>0</v>
      </c>
      <c r="N35" s="196">
        <f t="shared" ref="N35" si="166">SUM(N32:N34)</f>
        <v>0</v>
      </c>
      <c r="O35" s="194">
        <f t="shared" ref="O35" si="167">SUM(O32:O34)</f>
        <v>0</v>
      </c>
      <c r="P35" s="194">
        <f t="shared" ref="P35" si="168">SUM(P32:P34)</f>
        <v>0</v>
      </c>
      <c r="Q35" s="194">
        <f t="shared" ref="Q35" si="169">SUM(Q32:Q34)</f>
        <v>0</v>
      </c>
      <c r="R35" s="194">
        <f t="shared" ref="R35" si="170">SUM(R32:R34)</f>
        <v>0</v>
      </c>
      <c r="S35" s="194">
        <f t="shared" ref="S35" si="171">SUM(S32:S34)</f>
        <v>0</v>
      </c>
      <c r="T35" s="194">
        <f t="shared" ref="T35" si="172">SUM(T32:T34)</f>
        <v>0</v>
      </c>
      <c r="U35" s="194">
        <f t="shared" ref="U35" si="173">SUM(U32:U34)</f>
        <v>0</v>
      </c>
      <c r="V35" s="194">
        <f t="shared" ref="V35" si="174">SUM(V32:V34)</f>
        <v>0</v>
      </c>
      <c r="W35" s="194">
        <f t="shared" ref="W35" si="175">SUM(W32:W34)</f>
        <v>0</v>
      </c>
      <c r="X35" s="194">
        <f t="shared" ref="X35" si="176">SUM(X32:X34)</f>
        <v>0</v>
      </c>
      <c r="Y35" s="194">
        <f t="shared" ref="Y35" si="177">SUM(Y32:Y34)</f>
        <v>0</v>
      </c>
      <c r="Z35" s="194">
        <f t="shared" ref="Z35" si="178">SUM(Z32:Z34)</f>
        <v>0</v>
      </c>
      <c r="AA35" s="194">
        <f t="shared" ref="AA35" si="179">SUM(AA32:AA34)</f>
        <v>0</v>
      </c>
      <c r="AB35" s="194">
        <f t="shared" ref="AB35" si="180">SUM(AB32:AB34)</f>
        <v>0</v>
      </c>
      <c r="AC35" s="194">
        <f t="shared" ref="AC35" si="181">SUM(AC32:AC34)</f>
        <v>0</v>
      </c>
      <c r="AD35" s="194">
        <f t="shared" ref="AD35" si="182">SUM(AD32:AD34)</f>
        <v>0</v>
      </c>
      <c r="AE35" s="194">
        <f t="shared" ref="AE35" si="183">SUM(AE32:AE34)</f>
        <v>0</v>
      </c>
      <c r="AF35" s="194">
        <f t="shared" ref="AF35" si="184">SUM(AF32:AF34)</f>
        <v>0</v>
      </c>
      <c r="AG35" s="194">
        <f t="shared" ref="AG35" si="185">SUM(AG32:AG34)</f>
        <v>0</v>
      </c>
      <c r="AH35" s="194">
        <f t="shared" ref="AH35" si="186">SUM(AH32:AH34)</f>
        <v>0</v>
      </c>
    </row>
    <row r="36" spans="1:34" ht="20.100000000000001" customHeight="1">
      <c r="A36" s="585" t="s">
        <v>86</v>
      </c>
      <c r="B36" s="191" t="s">
        <v>76</v>
      </c>
      <c r="C36" s="110"/>
      <c r="D36" s="110"/>
      <c r="E36" s="111"/>
      <c r="F36" s="111"/>
      <c r="G36" s="110"/>
      <c r="H36" s="110"/>
      <c r="I36" s="111"/>
      <c r="J36" s="111"/>
      <c r="K36" s="579"/>
      <c r="L36" s="111"/>
      <c r="M36" s="110"/>
      <c r="N36" s="111"/>
      <c r="O36" s="579"/>
      <c r="P36" s="111"/>
      <c r="Q36" s="110"/>
      <c r="R36" s="110"/>
      <c r="S36" s="110"/>
      <c r="T36" s="110"/>
      <c r="U36" s="124"/>
      <c r="V36" s="124"/>
      <c r="W36" s="110"/>
      <c r="X36" s="110"/>
      <c r="Y36" s="124"/>
      <c r="Z36" s="124"/>
      <c r="AA36" s="579"/>
      <c r="AB36" s="124"/>
      <c r="AC36" s="110"/>
      <c r="AD36" s="110"/>
      <c r="AE36" s="579"/>
      <c r="AF36" s="124"/>
      <c r="AG36" s="110"/>
      <c r="AH36" s="110"/>
    </row>
    <row r="37" spans="1:34" ht="20.100000000000001" customHeight="1">
      <c r="A37" s="585"/>
      <c r="B37" s="191" t="s">
        <v>77</v>
      </c>
      <c r="C37" s="110"/>
      <c r="D37" s="110"/>
      <c r="E37" s="111"/>
      <c r="F37" s="111"/>
      <c r="G37" s="110"/>
      <c r="H37" s="110"/>
      <c r="I37" s="111"/>
      <c r="J37" s="111"/>
      <c r="K37" s="580"/>
      <c r="L37" s="111"/>
      <c r="M37" s="110"/>
      <c r="N37" s="111"/>
      <c r="O37" s="580"/>
      <c r="P37" s="124"/>
      <c r="Q37" s="110"/>
      <c r="R37" s="110"/>
      <c r="S37" s="110"/>
      <c r="T37" s="110"/>
      <c r="U37" s="124"/>
      <c r="V37" s="124"/>
      <c r="W37" s="110"/>
      <c r="X37" s="110"/>
      <c r="Y37" s="124"/>
      <c r="Z37" s="124"/>
      <c r="AA37" s="580"/>
      <c r="AB37" s="124"/>
      <c r="AC37" s="110"/>
      <c r="AD37" s="110"/>
      <c r="AE37" s="580"/>
      <c r="AF37" s="124"/>
      <c r="AG37" s="110"/>
      <c r="AH37" s="110"/>
    </row>
    <row r="38" spans="1:34" ht="20.100000000000001" customHeight="1">
      <c r="A38" s="585"/>
      <c r="B38" s="191" t="s">
        <v>78</v>
      </c>
      <c r="C38" s="110"/>
      <c r="D38" s="110"/>
      <c r="E38" s="111"/>
      <c r="F38" s="111"/>
      <c r="G38" s="110"/>
      <c r="H38" s="110"/>
      <c r="I38" s="111"/>
      <c r="J38" s="111"/>
      <c r="K38" s="581"/>
      <c r="L38" s="111"/>
      <c r="M38" s="110"/>
      <c r="N38" s="111"/>
      <c r="O38" s="581"/>
      <c r="P38" s="124"/>
      <c r="Q38" s="110"/>
      <c r="R38" s="110"/>
      <c r="S38" s="110"/>
      <c r="T38" s="110"/>
      <c r="U38" s="124"/>
      <c r="V38" s="124"/>
      <c r="W38" s="110"/>
      <c r="X38" s="110"/>
      <c r="Y38" s="124"/>
      <c r="Z38" s="124"/>
      <c r="AA38" s="581"/>
      <c r="AB38" s="124"/>
      <c r="AC38" s="110"/>
      <c r="AD38" s="110"/>
      <c r="AE38" s="581"/>
      <c r="AF38" s="124"/>
      <c r="AG38" s="110"/>
      <c r="AH38" s="110"/>
    </row>
    <row r="39" spans="1:34" ht="20.100000000000001" customHeight="1">
      <c r="A39" s="585"/>
      <c r="B39" s="192" t="s">
        <v>79</v>
      </c>
      <c r="C39" s="194">
        <f>SUM(C36:C38)</f>
        <v>0</v>
      </c>
      <c r="D39" s="194">
        <f t="shared" ref="D39" si="187">SUM(D36:D38)</f>
        <v>0</v>
      </c>
      <c r="E39" s="196">
        <f t="shared" ref="E39" si="188">SUM(E36:E38)</f>
        <v>0</v>
      </c>
      <c r="F39" s="196">
        <f t="shared" ref="F39" si="189">SUM(F36:F38)</f>
        <v>0</v>
      </c>
      <c r="G39" s="194">
        <f t="shared" ref="G39" si="190">SUM(G36:G38)</f>
        <v>0</v>
      </c>
      <c r="H39" s="194">
        <f t="shared" ref="H39" si="191">SUM(H36:H38)</f>
        <v>0</v>
      </c>
      <c r="I39" s="196">
        <f t="shared" ref="I39" si="192">SUM(I36:I38)</f>
        <v>0</v>
      </c>
      <c r="J39" s="196">
        <f t="shared" ref="J39" si="193">SUM(J36:J38)</f>
        <v>0</v>
      </c>
      <c r="K39" s="194">
        <f t="shared" ref="K39" si="194">SUM(K36:K38)</f>
        <v>0</v>
      </c>
      <c r="L39" s="196">
        <f t="shared" ref="L39" si="195">SUM(L36:L38)</f>
        <v>0</v>
      </c>
      <c r="M39" s="194">
        <f t="shared" ref="M39" si="196">SUM(M36:M38)</f>
        <v>0</v>
      </c>
      <c r="N39" s="196">
        <f t="shared" ref="N39" si="197">SUM(N36:N38)</f>
        <v>0</v>
      </c>
      <c r="O39" s="194">
        <f t="shared" ref="O39" si="198">SUM(O36:O38)</f>
        <v>0</v>
      </c>
      <c r="P39" s="194">
        <f t="shared" ref="P39" si="199">SUM(P36:P38)</f>
        <v>0</v>
      </c>
      <c r="Q39" s="194">
        <f t="shared" ref="Q39" si="200">SUM(Q36:Q38)</f>
        <v>0</v>
      </c>
      <c r="R39" s="194">
        <f t="shared" ref="R39" si="201">SUM(R36:R38)</f>
        <v>0</v>
      </c>
      <c r="S39" s="194">
        <f t="shared" ref="S39" si="202">SUM(S36:S38)</f>
        <v>0</v>
      </c>
      <c r="T39" s="194">
        <f t="shared" ref="T39" si="203">SUM(T36:T38)</f>
        <v>0</v>
      </c>
      <c r="U39" s="194">
        <f t="shared" ref="U39" si="204">SUM(U36:U38)</f>
        <v>0</v>
      </c>
      <c r="V39" s="194">
        <f t="shared" ref="V39" si="205">SUM(V36:V38)</f>
        <v>0</v>
      </c>
      <c r="W39" s="194">
        <f t="shared" ref="W39" si="206">SUM(W36:W38)</f>
        <v>0</v>
      </c>
      <c r="X39" s="194">
        <f t="shared" ref="X39" si="207">SUM(X36:X38)</f>
        <v>0</v>
      </c>
      <c r="Y39" s="194">
        <f t="shared" ref="Y39" si="208">SUM(Y36:Y38)</f>
        <v>0</v>
      </c>
      <c r="Z39" s="194">
        <f t="shared" ref="Z39" si="209">SUM(Z36:Z38)</f>
        <v>0</v>
      </c>
      <c r="AA39" s="194">
        <f t="shared" ref="AA39" si="210">SUM(AA36:AA38)</f>
        <v>0</v>
      </c>
      <c r="AB39" s="194">
        <f t="shared" ref="AB39" si="211">SUM(AB36:AB38)</f>
        <v>0</v>
      </c>
      <c r="AC39" s="194">
        <f t="shared" ref="AC39" si="212">SUM(AC36:AC38)</f>
        <v>0</v>
      </c>
      <c r="AD39" s="194">
        <f t="shared" ref="AD39" si="213">SUM(AD36:AD38)</f>
        <v>0</v>
      </c>
      <c r="AE39" s="194">
        <f t="shared" ref="AE39" si="214">SUM(AE36:AE38)</f>
        <v>0</v>
      </c>
      <c r="AF39" s="194">
        <f t="shared" ref="AF39" si="215">SUM(AF36:AF38)</f>
        <v>0</v>
      </c>
      <c r="AG39" s="194">
        <f t="shared" ref="AG39" si="216">SUM(AG36:AG38)</f>
        <v>0</v>
      </c>
      <c r="AH39" s="194">
        <f t="shared" ref="AH39" si="217">SUM(AH36:AH38)</f>
        <v>0</v>
      </c>
    </row>
    <row r="40" spans="1:34" ht="20.100000000000001" customHeight="1">
      <c r="A40" s="585" t="s">
        <v>87</v>
      </c>
      <c r="B40" s="191" t="s">
        <v>76</v>
      </c>
      <c r="C40" s="110"/>
      <c r="D40" s="110"/>
      <c r="E40" s="111"/>
      <c r="F40" s="111"/>
      <c r="G40" s="110"/>
      <c r="H40" s="110"/>
      <c r="I40" s="111"/>
      <c r="J40" s="111"/>
      <c r="K40" s="579"/>
      <c r="L40" s="111"/>
      <c r="M40" s="110"/>
      <c r="N40" s="111"/>
      <c r="O40" s="579"/>
      <c r="P40" s="111"/>
      <c r="Q40" s="110"/>
      <c r="R40" s="110"/>
      <c r="S40" s="110"/>
      <c r="T40" s="110"/>
      <c r="U40" s="124"/>
      <c r="V40" s="124"/>
      <c r="W40" s="110"/>
      <c r="X40" s="110"/>
      <c r="Y40" s="124"/>
      <c r="Z40" s="124"/>
      <c r="AA40" s="579"/>
      <c r="AB40" s="124"/>
      <c r="AC40" s="110"/>
      <c r="AD40" s="110"/>
      <c r="AE40" s="579"/>
      <c r="AF40" s="124"/>
      <c r="AG40" s="110"/>
      <c r="AH40" s="110"/>
    </row>
    <row r="41" spans="1:34" ht="20.100000000000001" customHeight="1">
      <c r="A41" s="585"/>
      <c r="B41" s="191" t="s">
        <v>77</v>
      </c>
      <c r="C41" s="110"/>
      <c r="D41" s="110"/>
      <c r="E41" s="111"/>
      <c r="F41" s="111"/>
      <c r="G41" s="110"/>
      <c r="H41" s="110"/>
      <c r="I41" s="111"/>
      <c r="J41" s="111"/>
      <c r="K41" s="580"/>
      <c r="L41" s="111"/>
      <c r="M41" s="110"/>
      <c r="N41" s="111"/>
      <c r="O41" s="580"/>
      <c r="P41" s="124"/>
      <c r="Q41" s="110"/>
      <c r="R41" s="110"/>
      <c r="S41" s="110"/>
      <c r="T41" s="110"/>
      <c r="U41" s="124"/>
      <c r="V41" s="124"/>
      <c r="W41" s="110"/>
      <c r="X41" s="110"/>
      <c r="Y41" s="124"/>
      <c r="Z41" s="124"/>
      <c r="AA41" s="580"/>
      <c r="AB41" s="124"/>
      <c r="AC41" s="110"/>
      <c r="AD41" s="110"/>
      <c r="AE41" s="580"/>
      <c r="AF41" s="124"/>
      <c r="AG41" s="110"/>
      <c r="AH41" s="110"/>
    </row>
    <row r="42" spans="1:34" ht="20.100000000000001" customHeight="1">
      <c r="A42" s="585"/>
      <c r="B42" s="191" t="s">
        <v>78</v>
      </c>
      <c r="C42" s="110"/>
      <c r="D42" s="110"/>
      <c r="E42" s="111"/>
      <c r="F42" s="111"/>
      <c r="G42" s="110"/>
      <c r="H42" s="110"/>
      <c r="I42" s="111"/>
      <c r="J42" s="111"/>
      <c r="K42" s="581"/>
      <c r="L42" s="111"/>
      <c r="M42" s="110"/>
      <c r="N42" s="111"/>
      <c r="O42" s="581"/>
      <c r="P42" s="124"/>
      <c r="Q42" s="110"/>
      <c r="R42" s="110"/>
      <c r="S42" s="110"/>
      <c r="T42" s="110"/>
      <c r="U42" s="124"/>
      <c r="V42" s="124"/>
      <c r="W42" s="110"/>
      <c r="X42" s="110"/>
      <c r="Y42" s="124"/>
      <c r="Z42" s="124"/>
      <c r="AA42" s="581"/>
      <c r="AB42" s="124"/>
      <c r="AC42" s="110"/>
      <c r="AD42" s="110"/>
      <c r="AE42" s="581"/>
      <c r="AF42" s="124"/>
      <c r="AG42" s="110"/>
      <c r="AH42" s="110"/>
    </row>
    <row r="43" spans="1:34" ht="20.100000000000001" customHeight="1">
      <c r="A43" s="585"/>
      <c r="B43" s="192" t="s">
        <v>79</v>
      </c>
      <c r="C43" s="194">
        <f>SUM(C40:C42)</f>
        <v>0</v>
      </c>
      <c r="D43" s="194">
        <f t="shared" ref="D43" si="218">SUM(D40:D42)</f>
        <v>0</v>
      </c>
      <c r="E43" s="196">
        <f t="shared" ref="E43" si="219">SUM(E40:E42)</f>
        <v>0</v>
      </c>
      <c r="F43" s="196">
        <f t="shared" ref="F43" si="220">SUM(F40:F42)</f>
        <v>0</v>
      </c>
      <c r="G43" s="194">
        <f t="shared" ref="G43" si="221">SUM(G40:G42)</f>
        <v>0</v>
      </c>
      <c r="H43" s="194">
        <f t="shared" ref="H43" si="222">SUM(H40:H42)</f>
        <v>0</v>
      </c>
      <c r="I43" s="196">
        <f t="shared" ref="I43" si="223">SUM(I40:I42)</f>
        <v>0</v>
      </c>
      <c r="J43" s="196">
        <f t="shared" ref="J43" si="224">SUM(J40:J42)</f>
        <v>0</v>
      </c>
      <c r="K43" s="194">
        <f t="shared" ref="K43" si="225">SUM(K40:K42)</f>
        <v>0</v>
      </c>
      <c r="L43" s="196">
        <f t="shared" ref="L43" si="226">SUM(L40:L42)</f>
        <v>0</v>
      </c>
      <c r="M43" s="194">
        <f t="shared" ref="M43" si="227">SUM(M40:M42)</f>
        <v>0</v>
      </c>
      <c r="N43" s="196">
        <f t="shared" ref="N43" si="228">SUM(N40:N42)</f>
        <v>0</v>
      </c>
      <c r="O43" s="194">
        <f t="shared" ref="O43" si="229">SUM(O40:O42)</f>
        <v>0</v>
      </c>
      <c r="P43" s="194">
        <f t="shared" ref="P43" si="230">SUM(P40:P42)</f>
        <v>0</v>
      </c>
      <c r="Q43" s="194">
        <f t="shared" ref="Q43" si="231">SUM(Q40:Q42)</f>
        <v>0</v>
      </c>
      <c r="R43" s="194">
        <f t="shared" ref="R43" si="232">SUM(R40:R42)</f>
        <v>0</v>
      </c>
      <c r="S43" s="194">
        <f t="shared" ref="S43" si="233">SUM(S40:S42)</f>
        <v>0</v>
      </c>
      <c r="T43" s="194">
        <f t="shared" ref="T43" si="234">SUM(T40:T42)</f>
        <v>0</v>
      </c>
      <c r="U43" s="194">
        <f t="shared" ref="U43" si="235">SUM(U40:U42)</f>
        <v>0</v>
      </c>
      <c r="V43" s="194">
        <f t="shared" ref="V43" si="236">SUM(V40:V42)</f>
        <v>0</v>
      </c>
      <c r="W43" s="194">
        <f t="shared" ref="W43" si="237">SUM(W40:W42)</f>
        <v>0</v>
      </c>
      <c r="X43" s="194">
        <f t="shared" ref="X43" si="238">SUM(X40:X42)</f>
        <v>0</v>
      </c>
      <c r="Y43" s="194">
        <f t="shared" ref="Y43" si="239">SUM(Y40:Y42)</f>
        <v>0</v>
      </c>
      <c r="Z43" s="194">
        <f t="shared" ref="Z43" si="240">SUM(Z40:Z42)</f>
        <v>0</v>
      </c>
      <c r="AA43" s="194">
        <f t="shared" ref="AA43" si="241">SUM(AA40:AA42)</f>
        <v>0</v>
      </c>
      <c r="AB43" s="194">
        <f t="shared" ref="AB43" si="242">SUM(AB40:AB42)</f>
        <v>0</v>
      </c>
      <c r="AC43" s="194">
        <f t="shared" ref="AC43" si="243">SUM(AC40:AC42)</f>
        <v>0</v>
      </c>
      <c r="AD43" s="194">
        <f t="shared" ref="AD43" si="244">SUM(AD40:AD42)</f>
        <v>0</v>
      </c>
      <c r="AE43" s="194">
        <f t="shared" ref="AE43" si="245">SUM(AE40:AE42)</f>
        <v>0</v>
      </c>
      <c r="AF43" s="194">
        <f t="shared" ref="AF43" si="246">SUM(AF40:AF42)</f>
        <v>0</v>
      </c>
      <c r="AG43" s="194">
        <f t="shared" ref="AG43" si="247">SUM(AG40:AG42)</f>
        <v>0</v>
      </c>
      <c r="AH43" s="194">
        <f t="shared" ref="AH43" si="248">SUM(AH40:AH42)</f>
        <v>0</v>
      </c>
    </row>
    <row r="44" spans="1:34" ht="20.100000000000001" customHeight="1">
      <c r="A44" s="585" t="s">
        <v>88</v>
      </c>
      <c r="B44" s="191" t="s">
        <v>76</v>
      </c>
      <c r="C44" s="110"/>
      <c r="D44" s="110"/>
      <c r="E44" s="111"/>
      <c r="F44" s="111"/>
      <c r="G44" s="110"/>
      <c r="H44" s="110"/>
      <c r="I44" s="111"/>
      <c r="J44" s="111"/>
      <c r="K44" s="579"/>
      <c r="L44" s="111"/>
      <c r="M44" s="110"/>
      <c r="N44" s="111"/>
      <c r="O44" s="579"/>
      <c r="P44" s="111"/>
      <c r="Q44" s="110"/>
      <c r="R44" s="110"/>
      <c r="S44" s="110"/>
      <c r="T44" s="110"/>
      <c r="U44" s="124"/>
      <c r="V44" s="124"/>
      <c r="W44" s="110"/>
      <c r="X44" s="110"/>
      <c r="Y44" s="124"/>
      <c r="Z44" s="124"/>
      <c r="AA44" s="579"/>
      <c r="AB44" s="124"/>
      <c r="AC44" s="110"/>
      <c r="AD44" s="110"/>
      <c r="AE44" s="579"/>
      <c r="AF44" s="124"/>
      <c r="AG44" s="110"/>
      <c r="AH44" s="110"/>
    </row>
    <row r="45" spans="1:34" ht="20.100000000000001" customHeight="1">
      <c r="A45" s="585"/>
      <c r="B45" s="191" t="s">
        <v>77</v>
      </c>
      <c r="C45" s="110"/>
      <c r="D45" s="110"/>
      <c r="E45" s="111"/>
      <c r="F45" s="111"/>
      <c r="G45" s="110"/>
      <c r="H45" s="110"/>
      <c r="I45" s="111"/>
      <c r="J45" s="111"/>
      <c r="K45" s="580"/>
      <c r="L45" s="111"/>
      <c r="M45" s="110"/>
      <c r="N45" s="111"/>
      <c r="O45" s="580"/>
      <c r="P45" s="124"/>
      <c r="Q45" s="110"/>
      <c r="R45" s="110"/>
      <c r="S45" s="110"/>
      <c r="T45" s="110"/>
      <c r="U45" s="124"/>
      <c r="V45" s="124"/>
      <c r="W45" s="110"/>
      <c r="X45" s="110"/>
      <c r="Y45" s="124"/>
      <c r="Z45" s="124"/>
      <c r="AA45" s="580"/>
      <c r="AB45" s="124"/>
      <c r="AC45" s="110"/>
      <c r="AD45" s="110"/>
      <c r="AE45" s="580"/>
      <c r="AF45" s="124"/>
      <c r="AG45" s="110"/>
      <c r="AH45" s="110"/>
    </row>
    <row r="46" spans="1:34" ht="20.100000000000001" customHeight="1">
      <c r="A46" s="585"/>
      <c r="B46" s="191" t="s">
        <v>78</v>
      </c>
      <c r="C46" s="110"/>
      <c r="D46" s="110"/>
      <c r="E46" s="111"/>
      <c r="F46" s="111"/>
      <c r="G46" s="110"/>
      <c r="H46" s="110"/>
      <c r="I46" s="111"/>
      <c r="J46" s="111"/>
      <c r="K46" s="581"/>
      <c r="L46" s="111"/>
      <c r="M46" s="110"/>
      <c r="N46" s="111"/>
      <c r="O46" s="581"/>
      <c r="P46" s="124"/>
      <c r="Q46" s="110"/>
      <c r="R46" s="110"/>
      <c r="S46" s="110"/>
      <c r="T46" s="110"/>
      <c r="U46" s="124"/>
      <c r="V46" s="124"/>
      <c r="W46" s="110"/>
      <c r="X46" s="110"/>
      <c r="Y46" s="124"/>
      <c r="Z46" s="124"/>
      <c r="AA46" s="581"/>
      <c r="AB46" s="124"/>
      <c r="AC46" s="110"/>
      <c r="AD46" s="110"/>
      <c r="AE46" s="581"/>
      <c r="AF46" s="124"/>
      <c r="AG46" s="110"/>
      <c r="AH46" s="110"/>
    </row>
    <row r="47" spans="1:34" ht="20.100000000000001" customHeight="1">
      <c r="A47" s="585"/>
      <c r="B47" s="192" t="s">
        <v>79</v>
      </c>
      <c r="C47" s="194">
        <f>SUM(C44:C46)</f>
        <v>0</v>
      </c>
      <c r="D47" s="194">
        <f t="shared" ref="D47" si="249">SUM(D44:D46)</f>
        <v>0</v>
      </c>
      <c r="E47" s="196">
        <f t="shared" ref="E47" si="250">SUM(E44:E46)</f>
        <v>0</v>
      </c>
      <c r="F47" s="196">
        <f t="shared" ref="F47" si="251">SUM(F44:F46)</f>
        <v>0</v>
      </c>
      <c r="G47" s="194">
        <f t="shared" ref="G47" si="252">SUM(G44:G46)</f>
        <v>0</v>
      </c>
      <c r="H47" s="194">
        <f t="shared" ref="H47" si="253">SUM(H44:H46)</f>
        <v>0</v>
      </c>
      <c r="I47" s="196">
        <f t="shared" ref="I47" si="254">SUM(I44:I46)</f>
        <v>0</v>
      </c>
      <c r="J47" s="196">
        <f t="shared" ref="J47" si="255">SUM(J44:J46)</f>
        <v>0</v>
      </c>
      <c r="K47" s="194">
        <f t="shared" ref="K47" si="256">SUM(K44:K46)</f>
        <v>0</v>
      </c>
      <c r="L47" s="196">
        <f t="shared" ref="L47" si="257">SUM(L44:L46)</f>
        <v>0</v>
      </c>
      <c r="M47" s="194">
        <f t="shared" ref="M47" si="258">SUM(M44:M46)</f>
        <v>0</v>
      </c>
      <c r="N47" s="196">
        <f t="shared" ref="N47" si="259">SUM(N44:N46)</f>
        <v>0</v>
      </c>
      <c r="O47" s="194">
        <f t="shared" ref="O47" si="260">SUM(O44:O46)</f>
        <v>0</v>
      </c>
      <c r="P47" s="194">
        <f t="shared" ref="P47" si="261">SUM(P44:P46)</f>
        <v>0</v>
      </c>
      <c r="Q47" s="194">
        <f t="shared" ref="Q47" si="262">SUM(Q44:Q46)</f>
        <v>0</v>
      </c>
      <c r="R47" s="194">
        <f t="shared" ref="R47" si="263">SUM(R44:R46)</f>
        <v>0</v>
      </c>
      <c r="S47" s="194">
        <f t="shared" ref="S47" si="264">SUM(S44:S46)</f>
        <v>0</v>
      </c>
      <c r="T47" s="194">
        <f t="shared" ref="T47" si="265">SUM(T44:T46)</f>
        <v>0</v>
      </c>
      <c r="U47" s="194">
        <f t="shared" ref="U47" si="266">SUM(U44:U46)</f>
        <v>0</v>
      </c>
      <c r="V47" s="194">
        <f t="shared" ref="V47" si="267">SUM(V44:V46)</f>
        <v>0</v>
      </c>
      <c r="W47" s="194">
        <f t="shared" ref="W47" si="268">SUM(W44:W46)</f>
        <v>0</v>
      </c>
      <c r="X47" s="194">
        <f t="shared" ref="X47" si="269">SUM(X44:X46)</f>
        <v>0</v>
      </c>
      <c r="Y47" s="194">
        <f t="shared" ref="Y47" si="270">SUM(Y44:Y46)</f>
        <v>0</v>
      </c>
      <c r="Z47" s="194">
        <f t="shared" ref="Z47" si="271">SUM(Z44:Z46)</f>
        <v>0</v>
      </c>
      <c r="AA47" s="194">
        <f t="shared" ref="AA47" si="272">SUM(AA44:AA46)</f>
        <v>0</v>
      </c>
      <c r="AB47" s="194">
        <f t="shared" ref="AB47" si="273">SUM(AB44:AB46)</f>
        <v>0</v>
      </c>
      <c r="AC47" s="194">
        <f t="shared" ref="AC47" si="274">SUM(AC44:AC46)</f>
        <v>0</v>
      </c>
      <c r="AD47" s="194">
        <f t="shared" ref="AD47" si="275">SUM(AD44:AD46)</f>
        <v>0</v>
      </c>
      <c r="AE47" s="194">
        <f t="shared" ref="AE47" si="276">SUM(AE44:AE46)</f>
        <v>0</v>
      </c>
      <c r="AF47" s="194">
        <f t="shared" ref="AF47" si="277">SUM(AF44:AF46)</f>
        <v>0</v>
      </c>
      <c r="AG47" s="194">
        <f t="shared" ref="AG47" si="278">SUM(AG44:AG46)</f>
        <v>0</v>
      </c>
      <c r="AH47" s="194">
        <f t="shared" ref="AH47" si="279">SUM(AH44:AH46)</f>
        <v>0</v>
      </c>
    </row>
    <row r="48" spans="1:34" ht="20.100000000000001" customHeight="1">
      <c r="A48" s="585" t="s">
        <v>89</v>
      </c>
      <c r="B48" s="191" t="s">
        <v>76</v>
      </c>
      <c r="C48" s="110"/>
      <c r="D48" s="110"/>
      <c r="E48" s="111"/>
      <c r="F48" s="111"/>
      <c r="G48" s="110"/>
      <c r="H48" s="110"/>
      <c r="I48" s="111"/>
      <c r="J48" s="111"/>
      <c r="K48" s="579"/>
      <c r="L48" s="111"/>
      <c r="M48" s="110"/>
      <c r="N48" s="111"/>
      <c r="O48" s="579"/>
      <c r="P48" s="111"/>
      <c r="Q48" s="110"/>
      <c r="R48" s="110"/>
      <c r="S48" s="110"/>
      <c r="T48" s="110"/>
      <c r="U48" s="124"/>
      <c r="V48" s="124"/>
      <c r="W48" s="110"/>
      <c r="X48" s="110"/>
      <c r="Y48" s="124"/>
      <c r="Z48" s="124"/>
      <c r="AA48" s="579"/>
      <c r="AB48" s="124"/>
      <c r="AC48" s="110"/>
      <c r="AD48" s="110"/>
      <c r="AE48" s="579"/>
      <c r="AF48" s="124"/>
      <c r="AG48" s="110"/>
      <c r="AH48" s="110"/>
    </row>
    <row r="49" spans="1:34" ht="20.100000000000001" customHeight="1">
      <c r="A49" s="585"/>
      <c r="B49" s="191" t="s">
        <v>77</v>
      </c>
      <c r="C49" s="110"/>
      <c r="D49" s="110"/>
      <c r="E49" s="111"/>
      <c r="F49" s="111"/>
      <c r="G49" s="110"/>
      <c r="H49" s="110"/>
      <c r="I49" s="111"/>
      <c r="J49" s="111"/>
      <c r="K49" s="580"/>
      <c r="L49" s="111"/>
      <c r="M49" s="110"/>
      <c r="N49" s="111"/>
      <c r="O49" s="580"/>
      <c r="P49" s="124"/>
      <c r="Q49" s="110"/>
      <c r="R49" s="110"/>
      <c r="S49" s="110"/>
      <c r="T49" s="110"/>
      <c r="U49" s="124"/>
      <c r="V49" s="124"/>
      <c r="W49" s="110"/>
      <c r="X49" s="110"/>
      <c r="Y49" s="124"/>
      <c r="Z49" s="124"/>
      <c r="AA49" s="580"/>
      <c r="AB49" s="124"/>
      <c r="AC49" s="110"/>
      <c r="AD49" s="110"/>
      <c r="AE49" s="580"/>
      <c r="AF49" s="124"/>
      <c r="AG49" s="110"/>
      <c r="AH49" s="110"/>
    </row>
    <row r="50" spans="1:34" ht="20.100000000000001" customHeight="1">
      <c r="A50" s="585"/>
      <c r="B50" s="191" t="s">
        <v>78</v>
      </c>
      <c r="C50" s="110"/>
      <c r="D50" s="110"/>
      <c r="E50" s="111"/>
      <c r="F50" s="111"/>
      <c r="G50" s="110"/>
      <c r="H50" s="110"/>
      <c r="I50" s="111"/>
      <c r="J50" s="111"/>
      <c r="K50" s="581"/>
      <c r="L50" s="111"/>
      <c r="M50" s="110"/>
      <c r="N50" s="111"/>
      <c r="O50" s="581"/>
      <c r="P50" s="124"/>
      <c r="Q50" s="110"/>
      <c r="R50" s="110"/>
      <c r="S50" s="110"/>
      <c r="T50" s="110"/>
      <c r="U50" s="124"/>
      <c r="V50" s="124"/>
      <c r="W50" s="110"/>
      <c r="X50" s="110"/>
      <c r="Y50" s="124"/>
      <c r="Z50" s="124"/>
      <c r="AA50" s="581"/>
      <c r="AB50" s="124"/>
      <c r="AC50" s="110"/>
      <c r="AD50" s="110"/>
      <c r="AE50" s="581"/>
      <c r="AF50" s="124"/>
      <c r="AG50" s="110"/>
      <c r="AH50" s="110"/>
    </row>
    <row r="51" spans="1:34" ht="20.100000000000001" customHeight="1">
      <c r="A51" s="585"/>
      <c r="B51" s="192" t="s">
        <v>79</v>
      </c>
      <c r="C51" s="194">
        <f>SUM(C48:C50)</f>
        <v>0</v>
      </c>
      <c r="D51" s="194">
        <f t="shared" ref="D51" si="280">SUM(D48:D50)</f>
        <v>0</v>
      </c>
      <c r="E51" s="196">
        <f t="shared" ref="E51" si="281">SUM(E48:E50)</f>
        <v>0</v>
      </c>
      <c r="F51" s="196">
        <f t="shared" ref="F51" si="282">SUM(F48:F50)</f>
        <v>0</v>
      </c>
      <c r="G51" s="194">
        <f t="shared" ref="G51" si="283">SUM(G48:G50)</f>
        <v>0</v>
      </c>
      <c r="H51" s="194">
        <f t="shared" ref="H51" si="284">SUM(H48:H50)</f>
        <v>0</v>
      </c>
      <c r="I51" s="196">
        <f t="shared" ref="I51" si="285">SUM(I48:I50)</f>
        <v>0</v>
      </c>
      <c r="J51" s="196">
        <f t="shared" ref="J51" si="286">SUM(J48:J50)</f>
        <v>0</v>
      </c>
      <c r="K51" s="194">
        <f t="shared" ref="K51" si="287">SUM(K48:K50)</f>
        <v>0</v>
      </c>
      <c r="L51" s="196">
        <f t="shared" ref="L51" si="288">SUM(L48:L50)</f>
        <v>0</v>
      </c>
      <c r="M51" s="194">
        <f t="shared" ref="M51" si="289">SUM(M48:M50)</f>
        <v>0</v>
      </c>
      <c r="N51" s="196">
        <f t="shared" ref="N51" si="290">SUM(N48:N50)</f>
        <v>0</v>
      </c>
      <c r="O51" s="194">
        <f t="shared" ref="O51" si="291">SUM(O48:O50)</f>
        <v>0</v>
      </c>
      <c r="P51" s="194">
        <f t="shared" ref="P51" si="292">SUM(P48:P50)</f>
        <v>0</v>
      </c>
      <c r="Q51" s="194">
        <f t="shared" ref="Q51" si="293">SUM(Q48:Q50)</f>
        <v>0</v>
      </c>
      <c r="R51" s="194">
        <f t="shared" ref="R51" si="294">SUM(R48:R50)</f>
        <v>0</v>
      </c>
      <c r="S51" s="194">
        <f t="shared" ref="S51" si="295">SUM(S48:S50)</f>
        <v>0</v>
      </c>
      <c r="T51" s="194">
        <f t="shared" ref="T51" si="296">SUM(T48:T50)</f>
        <v>0</v>
      </c>
      <c r="U51" s="194">
        <f t="shared" ref="U51" si="297">SUM(U48:U50)</f>
        <v>0</v>
      </c>
      <c r="V51" s="194">
        <f t="shared" ref="V51" si="298">SUM(V48:V50)</f>
        <v>0</v>
      </c>
      <c r="W51" s="194">
        <f t="shared" ref="W51" si="299">SUM(W48:W50)</f>
        <v>0</v>
      </c>
      <c r="X51" s="194">
        <f t="shared" ref="X51" si="300">SUM(X48:X50)</f>
        <v>0</v>
      </c>
      <c r="Y51" s="194">
        <f t="shared" ref="Y51" si="301">SUM(Y48:Y50)</f>
        <v>0</v>
      </c>
      <c r="Z51" s="194">
        <f t="shared" ref="Z51" si="302">SUM(Z48:Z50)</f>
        <v>0</v>
      </c>
      <c r="AA51" s="194">
        <f t="shared" ref="AA51" si="303">SUM(AA48:AA50)</f>
        <v>0</v>
      </c>
      <c r="AB51" s="194">
        <f t="shared" ref="AB51" si="304">SUM(AB48:AB50)</f>
        <v>0</v>
      </c>
      <c r="AC51" s="194">
        <f t="shared" ref="AC51" si="305">SUM(AC48:AC50)</f>
        <v>0</v>
      </c>
      <c r="AD51" s="194">
        <f t="shared" ref="AD51" si="306">SUM(AD48:AD50)</f>
        <v>0</v>
      </c>
      <c r="AE51" s="194">
        <f t="shared" ref="AE51" si="307">SUM(AE48:AE50)</f>
        <v>0</v>
      </c>
      <c r="AF51" s="194">
        <f t="shared" ref="AF51" si="308">SUM(AF48:AF50)</f>
        <v>0</v>
      </c>
      <c r="AG51" s="194">
        <f t="shared" ref="AG51" si="309">SUM(AG48:AG50)</f>
        <v>0</v>
      </c>
      <c r="AH51" s="194">
        <f t="shared" ref="AH51" si="310">SUM(AH48:AH50)</f>
        <v>0</v>
      </c>
    </row>
    <row r="52" spans="1:34" ht="20.100000000000001" customHeight="1">
      <c r="A52" s="585" t="s">
        <v>90</v>
      </c>
      <c r="B52" s="191" t="s">
        <v>76</v>
      </c>
      <c r="C52" s="110"/>
      <c r="D52" s="110"/>
      <c r="E52" s="111"/>
      <c r="F52" s="111"/>
      <c r="G52" s="110"/>
      <c r="H52" s="110"/>
      <c r="I52" s="111"/>
      <c r="J52" s="111"/>
      <c r="K52" s="579"/>
      <c r="L52" s="111"/>
      <c r="M52" s="110"/>
      <c r="N52" s="111"/>
      <c r="O52" s="579"/>
      <c r="P52" s="111"/>
      <c r="Q52" s="110"/>
      <c r="R52" s="110"/>
      <c r="S52" s="110"/>
      <c r="T52" s="110"/>
      <c r="U52" s="124"/>
      <c r="V52" s="124"/>
      <c r="W52" s="110"/>
      <c r="X52" s="110"/>
      <c r="Y52" s="124"/>
      <c r="Z52" s="124"/>
      <c r="AA52" s="579"/>
      <c r="AB52" s="124"/>
      <c r="AC52" s="110"/>
      <c r="AD52" s="110"/>
      <c r="AE52" s="579"/>
      <c r="AF52" s="124"/>
      <c r="AG52" s="110"/>
      <c r="AH52" s="110"/>
    </row>
    <row r="53" spans="1:34" ht="20.100000000000001" customHeight="1">
      <c r="A53" s="585"/>
      <c r="B53" s="191" t="s">
        <v>77</v>
      </c>
      <c r="C53" s="110"/>
      <c r="D53" s="110"/>
      <c r="E53" s="111"/>
      <c r="F53" s="111"/>
      <c r="G53" s="110"/>
      <c r="H53" s="110"/>
      <c r="I53" s="111"/>
      <c r="J53" s="111"/>
      <c r="K53" s="580"/>
      <c r="L53" s="111"/>
      <c r="M53" s="110"/>
      <c r="N53" s="111"/>
      <c r="O53" s="580"/>
      <c r="P53" s="124"/>
      <c r="Q53" s="110"/>
      <c r="R53" s="110"/>
      <c r="S53" s="110"/>
      <c r="T53" s="110"/>
      <c r="U53" s="124"/>
      <c r="V53" s="124"/>
      <c r="W53" s="110"/>
      <c r="X53" s="110"/>
      <c r="Y53" s="124"/>
      <c r="Z53" s="124"/>
      <c r="AA53" s="580"/>
      <c r="AB53" s="124"/>
      <c r="AC53" s="110"/>
      <c r="AD53" s="110"/>
      <c r="AE53" s="580"/>
      <c r="AF53" s="124"/>
      <c r="AG53" s="110"/>
      <c r="AH53" s="110"/>
    </row>
    <row r="54" spans="1:34" ht="20.100000000000001" customHeight="1">
      <c r="A54" s="585"/>
      <c r="B54" s="191" t="s">
        <v>78</v>
      </c>
      <c r="C54" s="110"/>
      <c r="D54" s="110"/>
      <c r="E54" s="111"/>
      <c r="F54" s="111"/>
      <c r="G54" s="110"/>
      <c r="H54" s="110"/>
      <c r="I54" s="111"/>
      <c r="J54" s="111"/>
      <c r="K54" s="581"/>
      <c r="L54" s="111"/>
      <c r="M54" s="110"/>
      <c r="N54" s="111"/>
      <c r="O54" s="581"/>
      <c r="P54" s="124"/>
      <c r="Q54" s="110"/>
      <c r="R54" s="110"/>
      <c r="S54" s="110"/>
      <c r="T54" s="110"/>
      <c r="U54" s="124"/>
      <c r="V54" s="124"/>
      <c r="W54" s="110"/>
      <c r="X54" s="110"/>
      <c r="Y54" s="124"/>
      <c r="Z54" s="124"/>
      <c r="AA54" s="581"/>
      <c r="AB54" s="124"/>
      <c r="AC54" s="110"/>
      <c r="AD54" s="110"/>
      <c r="AE54" s="581"/>
      <c r="AF54" s="124"/>
      <c r="AG54" s="110"/>
      <c r="AH54" s="110"/>
    </row>
    <row r="55" spans="1:34" ht="20.100000000000001" customHeight="1">
      <c r="A55" s="585"/>
      <c r="B55" s="192" t="s">
        <v>79</v>
      </c>
      <c r="C55" s="194">
        <f>SUM(C52:C54)</f>
        <v>0</v>
      </c>
      <c r="D55" s="194">
        <f t="shared" ref="D55" si="311">SUM(D52:D54)</f>
        <v>0</v>
      </c>
      <c r="E55" s="196">
        <f t="shared" ref="E55" si="312">SUM(E52:E54)</f>
        <v>0</v>
      </c>
      <c r="F55" s="196">
        <f t="shared" ref="F55" si="313">SUM(F52:F54)</f>
        <v>0</v>
      </c>
      <c r="G55" s="194">
        <f t="shared" ref="G55" si="314">SUM(G52:G54)</f>
        <v>0</v>
      </c>
      <c r="H55" s="194">
        <f t="shared" ref="H55" si="315">SUM(H52:H54)</f>
        <v>0</v>
      </c>
      <c r="I55" s="196">
        <f t="shared" ref="I55" si="316">SUM(I52:I54)</f>
        <v>0</v>
      </c>
      <c r="J55" s="196">
        <f t="shared" ref="J55" si="317">SUM(J52:J54)</f>
        <v>0</v>
      </c>
      <c r="K55" s="194">
        <f t="shared" ref="K55" si="318">SUM(K52:K54)</f>
        <v>0</v>
      </c>
      <c r="L55" s="196">
        <f t="shared" ref="L55" si="319">SUM(L52:L54)</f>
        <v>0</v>
      </c>
      <c r="M55" s="194">
        <f t="shared" ref="M55" si="320">SUM(M52:M54)</f>
        <v>0</v>
      </c>
      <c r="N55" s="196">
        <f t="shared" ref="N55" si="321">SUM(N52:N54)</f>
        <v>0</v>
      </c>
      <c r="O55" s="194">
        <f t="shared" ref="O55" si="322">SUM(O52:O54)</f>
        <v>0</v>
      </c>
      <c r="P55" s="194">
        <f t="shared" ref="P55" si="323">SUM(P52:P54)</f>
        <v>0</v>
      </c>
      <c r="Q55" s="194">
        <f t="shared" ref="Q55" si="324">SUM(Q52:Q54)</f>
        <v>0</v>
      </c>
      <c r="R55" s="194">
        <f t="shared" ref="R55" si="325">SUM(R52:R54)</f>
        <v>0</v>
      </c>
      <c r="S55" s="194">
        <f t="shared" ref="S55" si="326">SUM(S52:S54)</f>
        <v>0</v>
      </c>
      <c r="T55" s="194">
        <f t="shared" ref="T55" si="327">SUM(T52:T54)</f>
        <v>0</v>
      </c>
      <c r="U55" s="194">
        <f t="shared" ref="U55" si="328">SUM(U52:U54)</f>
        <v>0</v>
      </c>
      <c r="V55" s="194">
        <f t="shared" ref="V55" si="329">SUM(V52:V54)</f>
        <v>0</v>
      </c>
      <c r="W55" s="194">
        <f t="shared" ref="W55" si="330">SUM(W52:W54)</f>
        <v>0</v>
      </c>
      <c r="X55" s="194">
        <f t="shared" ref="X55" si="331">SUM(X52:X54)</f>
        <v>0</v>
      </c>
      <c r="Y55" s="194">
        <f t="shared" ref="Y55" si="332">SUM(Y52:Y54)</f>
        <v>0</v>
      </c>
      <c r="Z55" s="194">
        <f t="shared" ref="Z55" si="333">SUM(Z52:Z54)</f>
        <v>0</v>
      </c>
      <c r="AA55" s="194">
        <f t="shared" ref="AA55" si="334">SUM(AA52:AA54)</f>
        <v>0</v>
      </c>
      <c r="AB55" s="195">
        <f t="shared" ref="AB55" si="335">SUM(AB52:AB54)</f>
        <v>0</v>
      </c>
      <c r="AC55" s="194">
        <f t="shared" ref="AC55" si="336">SUM(AC52:AC54)</f>
        <v>0</v>
      </c>
      <c r="AD55" s="194">
        <f t="shared" ref="AD55" si="337">SUM(AD52:AD54)</f>
        <v>0</v>
      </c>
      <c r="AE55" s="194">
        <f t="shared" ref="AE55" si="338">SUM(AE52:AE54)</f>
        <v>0</v>
      </c>
      <c r="AF55" s="194">
        <f t="shared" ref="AF55" si="339">SUM(AF52:AF54)</f>
        <v>0</v>
      </c>
      <c r="AG55" s="194">
        <f t="shared" ref="AG55" si="340">SUM(AG52:AG54)</f>
        <v>0</v>
      </c>
      <c r="AH55" s="194">
        <f t="shared" ref="AH55" si="341">SUM(AH52:AH54)</f>
        <v>0</v>
      </c>
    </row>
    <row r="56" spans="1:34" ht="20.100000000000001" customHeight="1">
      <c r="A56" s="585" t="s">
        <v>91</v>
      </c>
      <c r="B56" s="191" t="s">
        <v>76</v>
      </c>
      <c r="C56" s="110"/>
      <c r="D56" s="110"/>
      <c r="E56" s="111"/>
      <c r="F56" s="111"/>
      <c r="G56" s="110"/>
      <c r="H56" s="110"/>
      <c r="I56" s="111"/>
      <c r="J56" s="111"/>
      <c r="K56" s="579"/>
      <c r="L56" s="111"/>
      <c r="M56" s="110"/>
      <c r="N56" s="111"/>
      <c r="O56" s="579"/>
      <c r="P56" s="111"/>
      <c r="Q56" s="110"/>
      <c r="R56" s="110"/>
      <c r="S56" s="110"/>
      <c r="T56" s="110"/>
      <c r="U56" s="124"/>
      <c r="V56" s="124"/>
      <c r="W56" s="110"/>
      <c r="X56" s="110"/>
      <c r="Y56" s="124"/>
      <c r="Z56" s="124"/>
      <c r="AA56" s="579"/>
      <c r="AB56" s="124"/>
      <c r="AC56" s="110"/>
      <c r="AD56" s="110"/>
      <c r="AE56" s="579"/>
      <c r="AF56" s="124"/>
      <c r="AG56" s="110"/>
      <c r="AH56" s="110"/>
    </row>
    <row r="57" spans="1:34" ht="20.100000000000001" customHeight="1">
      <c r="A57" s="585"/>
      <c r="B57" s="191" t="s">
        <v>77</v>
      </c>
      <c r="C57" s="110"/>
      <c r="D57" s="110"/>
      <c r="E57" s="111"/>
      <c r="F57" s="111"/>
      <c r="G57" s="110"/>
      <c r="H57" s="110"/>
      <c r="I57" s="111"/>
      <c r="J57" s="111"/>
      <c r="K57" s="580"/>
      <c r="L57" s="111"/>
      <c r="M57" s="110"/>
      <c r="N57" s="111"/>
      <c r="O57" s="580"/>
      <c r="P57" s="124"/>
      <c r="Q57" s="110"/>
      <c r="R57" s="110"/>
      <c r="S57" s="110"/>
      <c r="T57" s="110"/>
      <c r="U57" s="124"/>
      <c r="V57" s="124"/>
      <c r="W57" s="110"/>
      <c r="X57" s="110"/>
      <c r="Y57" s="124"/>
      <c r="Z57" s="124"/>
      <c r="AA57" s="580"/>
      <c r="AB57" s="124"/>
      <c r="AC57" s="110"/>
      <c r="AD57" s="110"/>
      <c r="AE57" s="580"/>
      <c r="AF57" s="124"/>
      <c r="AG57" s="110"/>
      <c r="AH57" s="110"/>
    </row>
    <row r="58" spans="1:34" ht="20.100000000000001" customHeight="1">
      <c r="A58" s="585"/>
      <c r="B58" s="191" t="s">
        <v>78</v>
      </c>
      <c r="C58" s="110"/>
      <c r="D58" s="110"/>
      <c r="E58" s="111"/>
      <c r="F58" s="111"/>
      <c r="G58" s="110"/>
      <c r="H58" s="110"/>
      <c r="I58" s="111"/>
      <c r="J58" s="111"/>
      <c r="K58" s="581"/>
      <c r="L58" s="111"/>
      <c r="M58" s="110"/>
      <c r="N58" s="111"/>
      <c r="O58" s="581"/>
      <c r="P58" s="124"/>
      <c r="Q58" s="110"/>
      <c r="R58" s="110"/>
      <c r="S58" s="110"/>
      <c r="T58" s="110"/>
      <c r="U58" s="124"/>
      <c r="V58" s="124"/>
      <c r="W58" s="110"/>
      <c r="X58" s="110"/>
      <c r="Y58" s="124"/>
      <c r="Z58" s="124"/>
      <c r="AA58" s="581"/>
      <c r="AB58" s="124"/>
      <c r="AC58" s="110"/>
      <c r="AD58" s="110"/>
      <c r="AE58" s="581"/>
      <c r="AF58" s="124"/>
      <c r="AG58" s="110"/>
      <c r="AH58" s="110"/>
    </row>
    <row r="59" spans="1:34" ht="20.100000000000001" customHeight="1">
      <c r="A59" s="585"/>
      <c r="B59" s="192" t="s">
        <v>79</v>
      </c>
      <c r="C59" s="194">
        <f>SUM(C56:C58)</f>
        <v>0</v>
      </c>
      <c r="D59" s="194">
        <f t="shared" ref="D59" si="342">SUM(D56:D58)</f>
        <v>0</v>
      </c>
      <c r="E59" s="196">
        <f t="shared" ref="E59" si="343">SUM(E56:E58)</f>
        <v>0</v>
      </c>
      <c r="F59" s="196">
        <f t="shared" ref="F59" si="344">SUM(F56:F58)</f>
        <v>0</v>
      </c>
      <c r="G59" s="194">
        <f t="shared" ref="G59" si="345">SUM(G56:G58)</f>
        <v>0</v>
      </c>
      <c r="H59" s="194">
        <f t="shared" ref="H59" si="346">SUM(H56:H58)</f>
        <v>0</v>
      </c>
      <c r="I59" s="196">
        <f t="shared" ref="I59" si="347">SUM(I56:I58)</f>
        <v>0</v>
      </c>
      <c r="J59" s="196">
        <f t="shared" ref="J59" si="348">SUM(J56:J58)</f>
        <v>0</v>
      </c>
      <c r="K59" s="194">
        <f t="shared" ref="K59" si="349">SUM(K56:K58)</f>
        <v>0</v>
      </c>
      <c r="L59" s="196">
        <f t="shared" ref="L59" si="350">SUM(L56:L58)</f>
        <v>0</v>
      </c>
      <c r="M59" s="194">
        <f t="shared" ref="M59" si="351">SUM(M56:M58)</f>
        <v>0</v>
      </c>
      <c r="N59" s="196">
        <f t="shared" ref="N59" si="352">SUM(N56:N58)</f>
        <v>0</v>
      </c>
      <c r="O59" s="194">
        <f t="shared" ref="O59" si="353">SUM(O56:O58)</f>
        <v>0</v>
      </c>
      <c r="P59" s="194">
        <f t="shared" ref="P59" si="354">SUM(P56:P58)</f>
        <v>0</v>
      </c>
      <c r="Q59" s="194">
        <f t="shared" ref="Q59" si="355">SUM(Q56:Q58)</f>
        <v>0</v>
      </c>
      <c r="R59" s="194">
        <f t="shared" ref="R59" si="356">SUM(R56:R58)</f>
        <v>0</v>
      </c>
      <c r="S59" s="194">
        <f t="shared" ref="S59" si="357">SUM(S56:S58)</f>
        <v>0</v>
      </c>
      <c r="T59" s="194">
        <f t="shared" ref="T59" si="358">SUM(T56:T58)</f>
        <v>0</v>
      </c>
      <c r="U59" s="194">
        <f t="shared" ref="U59" si="359">SUM(U56:U58)</f>
        <v>0</v>
      </c>
      <c r="V59" s="194">
        <f t="shared" ref="V59" si="360">SUM(V56:V58)</f>
        <v>0</v>
      </c>
      <c r="W59" s="194">
        <f t="shared" ref="W59" si="361">SUM(W56:W58)</f>
        <v>0</v>
      </c>
      <c r="X59" s="194">
        <f t="shared" ref="X59" si="362">SUM(X56:X58)</f>
        <v>0</v>
      </c>
      <c r="Y59" s="194">
        <f t="shared" ref="Y59" si="363">SUM(Y56:Y58)</f>
        <v>0</v>
      </c>
      <c r="Z59" s="194">
        <f t="shared" ref="Z59" si="364">SUM(Z56:Z58)</f>
        <v>0</v>
      </c>
      <c r="AA59" s="194">
        <f t="shared" ref="AA59" si="365">SUM(AA56:AA58)</f>
        <v>0</v>
      </c>
      <c r="AB59" s="194">
        <f t="shared" ref="AB59" si="366">SUM(AB56:AB58)</f>
        <v>0</v>
      </c>
      <c r="AC59" s="194">
        <f t="shared" ref="AC59" si="367">SUM(AC56:AC58)</f>
        <v>0</v>
      </c>
      <c r="AD59" s="194">
        <f t="shared" ref="AD59" si="368">SUM(AD56:AD58)</f>
        <v>0</v>
      </c>
      <c r="AE59" s="194">
        <f t="shared" ref="AE59" si="369">SUM(AE56:AE58)</f>
        <v>0</v>
      </c>
      <c r="AF59" s="194">
        <f t="shared" ref="AF59" si="370">SUM(AF56:AF58)</f>
        <v>0</v>
      </c>
      <c r="AG59" s="194">
        <f t="shared" ref="AG59" si="371">SUM(AG56:AG58)</f>
        <v>0</v>
      </c>
      <c r="AH59" s="194">
        <f t="shared" ref="AH59" si="372">SUM(AH56:AH58)</f>
        <v>0</v>
      </c>
    </row>
    <row r="60" spans="1:34" ht="20.100000000000001" customHeight="1">
      <c r="A60" s="585" t="s">
        <v>92</v>
      </c>
      <c r="B60" s="191" t="s">
        <v>76</v>
      </c>
      <c r="C60" s="110"/>
      <c r="D60" s="110"/>
      <c r="E60" s="111"/>
      <c r="F60" s="111"/>
      <c r="G60" s="110"/>
      <c r="H60" s="110"/>
      <c r="I60" s="111"/>
      <c r="J60" s="111"/>
      <c r="K60" s="579"/>
      <c r="L60" s="111"/>
      <c r="M60" s="110"/>
      <c r="N60" s="111"/>
      <c r="O60" s="579"/>
      <c r="P60" s="111"/>
      <c r="Q60" s="110"/>
      <c r="R60" s="110"/>
      <c r="S60" s="110"/>
      <c r="T60" s="110"/>
      <c r="U60" s="124"/>
      <c r="V60" s="124"/>
      <c r="W60" s="110"/>
      <c r="X60" s="110"/>
      <c r="Y60" s="124"/>
      <c r="Z60" s="124"/>
      <c r="AA60" s="579"/>
      <c r="AB60" s="124"/>
      <c r="AC60" s="110"/>
      <c r="AD60" s="110"/>
      <c r="AE60" s="579"/>
      <c r="AF60" s="124"/>
      <c r="AG60" s="110"/>
      <c r="AH60" s="110"/>
    </row>
    <row r="61" spans="1:34" ht="20.100000000000001" customHeight="1">
      <c r="A61" s="585"/>
      <c r="B61" s="191" t="s">
        <v>77</v>
      </c>
      <c r="C61" s="110"/>
      <c r="D61" s="110"/>
      <c r="E61" s="111"/>
      <c r="F61" s="111"/>
      <c r="G61" s="110"/>
      <c r="H61" s="110"/>
      <c r="I61" s="111"/>
      <c r="J61" s="111"/>
      <c r="K61" s="580"/>
      <c r="L61" s="111"/>
      <c r="M61" s="110"/>
      <c r="N61" s="111"/>
      <c r="O61" s="580"/>
      <c r="P61" s="124"/>
      <c r="Q61" s="110"/>
      <c r="R61" s="110"/>
      <c r="S61" s="110"/>
      <c r="T61" s="110"/>
      <c r="U61" s="124"/>
      <c r="V61" s="124"/>
      <c r="W61" s="110"/>
      <c r="X61" s="110"/>
      <c r="Y61" s="124"/>
      <c r="Z61" s="124"/>
      <c r="AA61" s="580"/>
      <c r="AB61" s="124"/>
      <c r="AC61" s="110"/>
      <c r="AD61" s="110"/>
      <c r="AE61" s="580"/>
      <c r="AF61" s="124"/>
      <c r="AG61" s="110"/>
      <c r="AH61" s="110"/>
    </row>
    <row r="62" spans="1:34" ht="20.100000000000001" customHeight="1">
      <c r="A62" s="585"/>
      <c r="B62" s="191" t="s">
        <v>78</v>
      </c>
      <c r="C62" s="110"/>
      <c r="D62" s="110"/>
      <c r="E62" s="111"/>
      <c r="F62" s="111"/>
      <c r="G62" s="110"/>
      <c r="H62" s="110"/>
      <c r="I62" s="111"/>
      <c r="J62" s="111"/>
      <c r="K62" s="581"/>
      <c r="L62" s="111"/>
      <c r="M62" s="110"/>
      <c r="N62" s="111"/>
      <c r="O62" s="581"/>
      <c r="P62" s="124"/>
      <c r="Q62" s="110"/>
      <c r="R62" s="110"/>
      <c r="S62" s="110"/>
      <c r="T62" s="110"/>
      <c r="U62" s="124"/>
      <c r="V62" s="124"/>
      <c r="W62" s="110"/>
      <c r="X62" s="110"/>
      <c r="Y62" s="124"/>
      <c r="Z62" s="124"/>
      <c r="AA62" s="581"/>
      <c r="AB62" s="124"/>
      <c r="AC62" s="110"/>
      <c r="AD62" s="110"/>
      <c r="AE62" s="581"/>
      <c r="AF62" s="124"/>
      <c r="AG62" s="110"/>
      <c r="AH62" s="110"/>
    </row>
    <row r="63" spans="1:34" ht="20.100000000000001" customHeight="1">
      <c r="A63" s="585"/>
      <c r="B63" s="192" t="s">
        <v>79</v>
      </c>
      <c r="C63" s="194">
        <f>SUM(C60:C62)</f>
        <v>0</v>
      </c>
      <c r="D63" s="194">
        <f t="shared" ref="D63" si="373">SUM(D60:D62)</f>
        <v>0</v>
      </c>
      <c r="E63" s="196">
        <f t="shared" ref="E63" si="374">SUM(E60:E62)</f>
        <v>0</v>
      </c>
      <c r="F63" s="196">
        <f t="shared" ref="F63" si="375">SUM(F60:F62)</f>
        <v>0</v>
      </c>
      <c r="G63" s="194">
        <f t="shared" ref="G63" si="376">SUM(G60:G62)</f>
        <v>0</v>
      </c>
      <c r="H63" s="194">
        <f t="shared" ref="H63" si="377">SUM(H60:H62)</f>
        <v>0</v>
      </c>
      <c r="I63" s="196">
        <f t="shared" ref="I63" si="378">SUM(I60:I62)</f>
        <v>0</v>
      </c>
      <c r="J63" s="196">
        <f t="shared" ref="J63" si="379">SUM(J60:J62)</f>
        <v>0</v>
      </c>
      <c r="K63" s="194">
        <f t="shared" ref="K63" si="380">SUM(K60:K62)</f>
        <v>0</v>
      </c>
      <c r="L63" s="196">
        <f t="shared" ref="L63" si="381">SUM(L60:L62)</f>
        <v>0</v>
      </c>
      <c r="M63" s="194">
        <f t="shared" ref="M63" si="382">SUM(M60:M62)</f>
        <v>0</v>
      </c>
      <c r="N63" s="196">
        <f t="shared" ref="N63" si="383">SUM(N60:N62)</f>
        <v>0</v>
      </c>
      <c r="O63" s="194">
        <f t="shared" ref="O63" si="384">SUM(O60:O62)</f>
        <v>0</v>
      </c>
      <c r="P63" s="194">
        <f t="shared" ref="P63" si="385">SUM(P60:P62)</f>
        <v>0</v>
      </c>
      <c r="Q63" s="194">
        <f t="shared" ref="Q63" si="386">SUM(Q60:Q62)</f>
        <v>0</v>
      </c>
      <c r="R63" s="194">
        <f t="shared" ref="R63" si="387">SUM(R60:R62)</f>
        <v>0</v>
      </c>
      <c r="S63" s="194">
        <f t="shared" ref="S63" si="388">SUM(S60:S62)</f>
        <v>0</v>
      </c>
      <c r="T63" s="194">
        <f t="shared" ref="T63" si="389">SUM(T60:T62)</f>
        <v>0</v>
      </c>
      <c r="U63" s="194">
        <f t="shared" ref="U63" si="390">SUM(U60:U62)</f>
        <v>0</v>
      </c>
      <c r="V63" s="194">
        <f t="shared" ref="V63" si="391">SUM(V60:V62)</f>
        <v>0</v>
      </c>
      <c r="W63" s="194">
        <f t="shared" ref="W63" si="392">SUM(W60:W62)</f>
        <v>0</v>
      </c>
      <c r="X63" s="194">
        <f t="shared" ref="X63" si="393">SUM(X60:X62)</f>
        <v>0</v>
      </c>
      <c r="Y63" s="194">
        <f t="shared" ref="Y63" si="394">SUM(Y60:Y62)</f>
        <v>0</v>
      </c>
      <c r="Z63" s="194">
        <f t="shared" ref="Z63" si="395">SUM(Z60:Z62)</f>
        <v>0</v>
      </c>
      <c r="AA63" s="194">
        <f t="shared" ref="AA63" si="396">SUM(AA60:AA62)</f>
        <v>0</v>
      </c>
      <c r="AB63" s="194">
        <f t="shared" ref="AB63" si="397">SUM(AB60:AB62)</f>
        <v>0</v>
      </c>
      <c r="AC63" s="194">
        <f t="shared" ref="AC63" si="398">SUM(AC60:AC62)</f>
        <v>0</v>
      </c>
      <c r="AD63" s="194">
        <f t="shared" ref="AD63" si="399">SUM(AD60:AD62)</f>
        <v>0</v>
      </c>
      <c r="AE63" s="194">
        <f t="shared" ref="AE63" si="400">SUM(AE60:AE62)</f>
        <v>0</v>
      </c>
      <c r="AF63" s="194">
        <f t="shared" ref="AF63" si="401">SUM(AF60:AF62)</f>
        <v>0</v>
      </c>
      <c r="AG63" s="194">
        <f t="shared" ref="AG63" si="402">SUM(AG60:AG62)</f>
        <v>0</v>
      </c>
      <c r="AH63" s="194">
        <f t="shared" ref="AH63" si="403">SUM(AH60:AH62)</f>
        <v>0</v>
      </c>
    </row>
    <row r="64" spans="1:34" ht="20.100000000000001" customHeight="1">
      <c r="A64" s="585" t="s">
        <v>93</v>
      </c>
      <c r="B64" s="191" t="s">
        <v>76</v>
      </c>
      <c r="C64" s="110"/>
      <c r="D64" s="110"/>
      <c r="E64" s="111"/>
      <c r="F64" s="111"/>
      <c r="G64" s="110"/>
      <c r="H64" s="110"/>
      <c r="I64" s="111"/>
      <c r="J64" s="111"/>
      <c r="K64" s="579"/>
      <c r="L64" s="111"/>
      <c r="M64" s="110"/>
      <c r="N64" s="111"/>
      <c r="O64" s="579"/>
      <c r="P64" s="111"/>
      <c r="Q64" s="110"/>
      <c r="R64" s="110"/>
      <c r="S64" s="110"/>
      <c r="T64" s="110"/>
      <c r="U64" s="124"/>
      <c r="V64" s="124"/>
      <c r="W64" s="110"/>
      <c r="X64" s="110"/>
      <c r="Y64" s="124"/>
      <c r="Z64" s="124"/>
      <c r="AA64" s="579"/>
      <c r="AB64" s="124"/>
      <c r="AC64" s="110"/>
      <c r="AD64" s="110"/>
      <c r="AE64" s="579"/>
      <c r="AF64" s="124"/>
      <c r="AG64" s="110"/>
      <c r="AH64" s="110"/>
    </row>
    <row r="65" spans="1:34" ht="20.100000000000001" customHeight="1">
      <c r="A65" s="585"/>
      <c r="B65" s="191" t="s">
        <v>77</v>
      </c>
      <c r="C65" s="110"/>
      <c r="D65" s="110"/>
      <c r="E65" s="111"/>
      <c r="F65" s="111"/>
      <c r="G65" s="110"/>
      <c r="H65" s="110"/>
      <c r="I65" s="111"/>
      <c r="J65" s="111"/>
      <c r="K65" s="580"/>
      <c r="L65" s="111"/>
      <c r="M65" s="110"/>
      <c r="N65" s="111"/>
      <c r="O65" s="580"/>
      <c r="P65" s="124"/>
      <c r="Q65" s="110"/>
      <c r="R65" s="110"/>
      <c r="S65" s="110"/>
      <c r="T65" s="110"/>
      <c r="U65" s="124"/>
      <c r="V65" s="124"/>
      <c r="W65" s="110"/>
      <c r="X65" s="110"/>
      <c r="Y65" s="124"/>
      <c r="Z65" s="124"/>
      <c r="AA65" s="580"/>
      <c r="AB65" s="124"/>
      <c r="AC65" s="110"/>
      <c r="AD65" s="110"/>
      <c r="AE65" s="580"/>
      <c r="AF65" s="124"/>
      <c r="AG65" s="110"/>
      <c r="AH65" s="110"/>
    </row>
    <row r="66" spans="1:34" ht="20.100000000000001" customHeight="1">
      <c r="A66" s="585"/>
      <c r="B66" s="191" t="s">
        <v>78</v>
      </c>
      <c r="C66" s="110"/>
      <c r="D66" s="110"/>
      <c r="E66" s="111"/>
      <c r="F66" s="111"/>
      <c r="G66" s="110"/>
      <c r="H66" s="110"/>
      <c r="I66" s="111"/>
      <c r="J66" s="111"/>
      <c r="K66" s="581"/>
      <c r="L66" s="111"/>
      <c r="M66" s="110"/>
      <c r="N66" s="111"/>
      <c r="O66" s="581"/>
      <c r="P66" s="124"/>
      <c r="Q66" s="110"/>
      <c r="R66" s="110"/>
      <c r="S66" s="110"/>
      <c r="T66" s="110"/>
      <c r="U66" s="124"/>
      <c r="V66" s="124"/>
      <c r="W66" s="110"/>
      <c r="X66" s="110"/>
      <c r="Y66" s="124"/>
      <c r="Z66" s="124"/>
      <c r="AA66" s="581"/>
      <c r="AB66" s="124"/>
      <c r="AC66" s="110"/>
      <c r="AD66" s="110"/>
      <c r="AE66" s="581"/>
      <c r="AF66" s="124"/>
      <c r="AG66" s="110"/>
      <c r="AH66" s="110"/>
    </row>
    <row r="67" spans="1:34" ht="20.100000000000001" customHeight="1">
      <c r="A67" s="585"/>
      <c r="B67" s="192" t="s">
        <v>79</v>
      </c>
      <c r="C67" s="194">
        <f>SUM(C64:C66)</f>
        <v>0</v>
      </c>
      <c r="D67" s="194">
        <f t="shared" ref="D67" si="404">SUM(D64:D66)</f>
        <v>0</v>
      </c>
      <c r="E67" s="196">
        <f t="shared" ref="E67" si="405">SUM(E64:E66)</f>
        <v>0</v>
      </c>
      <c r="F67" s="196">
        <f t="shared" ref="F67" si="406">SUM(F64:F66)</f>
        <v>0</v>
      </c>
      <c r="G67" s="194">
        <f t="shared" ref="G67" si="407">SUM(G64:G66)</f>
        <v>0</v>
      </c>
      <c r="H67" s="194">
        <f t="shared" ref="H67" si="408">SUM(H64:H66)</f>
        <v>0</v>
      </c>
      <c r="I67" s="196">
        <f t="shared" ref="I67" si="409">SUM(I64:I66)</f>
        <v>0</v>
      </c>
      <c r="J67" s="196">
        <f t="shared" ref="J67" si="410">SUM(J64:J66)</f>
        <v>0</v>
      </c>
      <c r="K67" s="194">
        <f t="shared" ref="K67" si="411">SUM(K64:K66)</f>
        <v>0</v>
      </c>
      <c r="L67" s="196">
        <f t="shared" ref="L67" si="412">SUM(L64:L66)</f>
        <v>0</v>
      </c>
      <c r="M67" s="194">
        <f t="shared" ref="M67" si="413">SUM(M64:M66)</f>
        <v>0</v>
      </c>
      <c r="N67" s="196">
        <f t="shared" ref="N67" si="414">SUM(N64:N66)</f>
        <v>0</v>
      </c>
      <c r="O67" s="194">
        <f t="shared" ref="O67" si="415">SUM(O64:O66)</f>
        <v>0</v>
      </c>
      <c r="P67" s="194">
        <f t="shared" ref="P67" si="416">SUM(P64:P66)</f>
        <v>0</v>
      </c>
      <c r="Q67" s="194">
        <f t="shared" ref="Q67" si="417">SUM(Q64:Q66)</f>
        <v>0</v>
      </c>
      <c r="R67" s="194">
        <f t="shared" ref="R67" si="418">SUM(R64:R66)</f>
        <v>0</v>
      </c>
      <c r="S67" s="194">
        <f t="shared" ref="S67" si="419">SUM(S64:S66)</f>
        <v>0</v>
      </c>
      <c r="T67" s="194">
        <f t="shared" ref="T67" si="420">SUM(T64:T66)</f>
        <v>0</v>
      </c>
      <c r="U67" s="194">
        <f t="shared" ref="U67" si="421">SUM(U64:U66)</f>
        <v>0</v>
      </c>
      <c r="V67" s="194">
        <f t="shared" ref="V67" si="422">SUM(V64:V66)</f>
        <v>0</v>
      </c>
      <c r="W67" s="194">
        <f t="shared" ref="W67" si="423">SUM(W64:W66)</f>
        <v>0</v>
      </c>
      <c r="X67" s="194">
        <f t="shared" ref="X67" si="424">SUM(X64:X66)</f>
        <v>0</v>
      </c>
      <c r="Y67" s="194">
        <f t="shared" ref="Y67" si="425">SUM(Y64:Y66)</f>
        <v>0</v>
      </c>
      <c r="Z67" s="194">
        <f t="shared" ref="Z67" si="426">SUM(Z64:Z66)</f>
        <v>0</v>
      </c>
      <c r="AA67" s="194">
        <f t="shared" ref="AA67" si="427">SUM(AA64:AA66)</f>
        <v>0</v>
      </c>
      <c r="AB67" s="194">
        <f t="shared" ref="AB67" si="428">SUM(AB64:AB66)</f>
        <v>0</v>
      </c>
      <c r="AC67" s="194">
        <f t="shared" ref="AC67" si="429">SUM(AC64:AC66)</f>
        <v>0</v>
      </c>
      <c r="AD67" s="194">
        <f t="shared" ref="AD67" si="430">SUM(AD64:AD66)</f>
        <v>0</v>
      </c>
      <c r="AE67" s="194">
        <f t="shared" ref="AE67" si="431">SUM(AE64:AE66)</f>
        <v>0</v>
      </c>
      <c r="AF67" s="194">
        <f t="shared" ref="AF67" si="432">SUM(AF64:AF66)</f>
        <v>0</v>
      </c>
      <c r="AG67" s="194">
        <f t="shared" ref="AG67" si="433">SUM(AG64:AG66)</f>
        <v>0</v>
      </c>
      <c r="AH67" s="194">
        <f t="shared" ref="AH67" si="434">SUM(AH64:AH66)</f>
        <v>0</v>
      </c>
    </row>
    <row r="68" spans="1:34" ht="20.100000000000001" customHeight="1">
      <c r="A68" s="585" t="s">
        <v>94</v>
      </c>
      <c r="B68" s="191" t="s">
        <v>76</v>
      </c>
      <c r="C68" s="110"/>
      <c r="D68" s="110"/>
      <c r="E68" s="111"/>
      <c r="F68" s="111"/>
      <c r="G68" s="110"/>
      <c r="H68" s="110"/>
      <c r="I68" s="111"/>
      <c r="J68" s="111"/>
      <c r="K68" s="579"/>
      <c r="L68" s="111"/>
      <c r="M68" s="110"/>
      <c r="N68" s="111"/>
      <c r="O68" s="579"/>
      <c r="P68" s="111"/>
      <c r="Q68" s="110"/>
      <c r="R68" s="110"/>
      <c r="S68" s="110"/>
      <c r="T68" s="110"/>
      <c r="U68" s="124"/>
      <c r="V68" s="124"/>
      <c r="W68" s="110"/>
      <c r="X68" s="110"/>
      <c r="Y68" s="124"/>
      <c r="Z68" s="124"/>
      <c r="AA68" s="579"/>
      <c r="AB68" s="124"/>
      <c r="AC68" s="110"/>
      <c r="AD68" s="110"/>
      <c r="AE68" s="579"/>
      <c r="AF68" s="124"/>
      <c r="AG68" s="110"/>
      <c r="AH68" s="110"/>
    </row>
    <row r="69" spans="1:34" ht="20.100000000000001" customHeight="1">
      <c r="A69" s="585"/>
      <c r="B69" s="191" t="s">
        <v>77</v>
      </c>
      <c r="C69" s="110"/>
      <c r="D69" s="110"/>
      <c r="E69" s="111"/>
      <c r="F69" s="111"/>
      <c r="G69" s="110"/>
      <c r="H69" s="110"/>
      <c r="I69" s="111"/>
      <c r="J69" s="111"/>
      <c r="K69" s="580"/>
      <c r="L69" s="111"/>
      <c r="M69" s="110"/>
      <c r="N69" s="111"/>
      <c r="O69" s="580"/>
      <c r="P69" s="124"/>
      <c r="Q69" s="110"/>
      <c r="R69" s="110"/>
      <c r="S69" s="110"/>
      <c r="T69" s="110"/>
      <c r="U69" s="124"/>
      <c r="V69" s="124"/>
      <c r="W69" s="110"/>
      <c r="X69" s="110"/>
      <c r="Y69" s="124"/>
      <c r="Z69" s="124"/>
      <c r="AA69" s="580"/>
      <c r="AB69" s="124"/>
      <c r="AC69" s="110"/>
      <c r="AD69" s="110"/>
      <c r="AE69" s="580"/>
      <c r="AF69" s="124"/>
      <c r="AG69" s="110"/>
      <c r="AH69" s="110"/>
    </row>
    <row r="70" spans="1:34" ht="20.100000000000001" customHeight="1">
      <c r="A70" s="585"/>
      <c r="B70" s="191" t="s">
        <v>78</v>
      </c>
      <c r="C70" s="110"/>
      <c r="D70" s="110"/>
      <c r="E70" s="111"/>
      <c r="F70" s="111"/>
      <c r="G70" s="110"/>
      <c r="H70" s="110"/>
      <c r="I70" s="111"/>
      <c r="J70" s="111"/>
      <c r="K70" s="581"/>
      <c r="L70" s="111"/>
      <c r="M70" s="110"/>
      <c r="N70" s="111"/>
      <c r="O70" s="581"/>
      <c r="P70" s="124"/>
      <c r="Q70" s="110"/>
      <c r="R70" s="110"/>
      <c r="S70" s="110"/>
      <c r="T70" s="110"/>
      <c r="U70" s="124"/>
      <c r="V70" s="124"/>
      <c r="W70" s="110"/>
      <c r="X70" s="110"/>
      <c r="Y70" s="124"/>
      <c r="Z70" s="124"/>
      <c r="AA70" s="581"/>
      <c r="AB70" s="124"/>
      <c r="AC70" s="110"/>
      <c r="AD70" s="110"/>
      <c r="AE70" s="581"/>
      <c r="AF70" s="124"/>
      <c r="AG70" s="110"/>
      <c r="AH70" s="110"/>
    </row>
    <row r="71" spans="1:34" ht="20.100000000000001" customHeight="1">
      <c r="A71" s="585"/>
      <c r="B71" s="192" t="s">
        <v>79</v>
      </c>
      <c r="C71" s="194">
        <f>SUM(C68:C70)</f>
        <v>0</v>
      </c>
      <c r="D71" s="194">
        <f t="shared" ref="D71" si="435">SUM(D68:D70)</f>
        <v>0</v>
      </c>
      <c r="E71" s="196">
        <f t="shared" ref="E71" si="436">SUM(E68:E70)</f>
        <v>0</v>
      </c>
      <c r="F71" s="196">
        <f t="shared" ref="F71" si="437">SUM(F68:F70)</f>
        <v>0</v>
      </c>
      <c r="G71" s="194">
        <f t="shared" ref="G71" si="438">SUM(G68:G70)</f>
        <v>0</v>
      </c>
      <c r="H71" s="194">
        <f t="shared" ref="H71" si="439">SUM(H68:H70)</f>
        <v>0</v>
      </c>
      <c r="I71" s="196">
        <f t="shared" ref="I71" si="440">SUM(I68:I70)</f>
        <v>0</v>
      </c>
      <c r="J71" s="196">
        <f t="shared" ref="J71" si="441">SUM(J68:J70)</f>
        <v>0</v>
      </c>
      <c r="K71" s="194">
        <f t="shared" ref="K71" si="442">SUM(K68:K70)</f>
        <v>0</v>
      </c>
      <c r="L71" s="196">
        <f t="shared" ref="L71" si="443">SUM(L68:L70)</f>
        <v>0</v>
      </c>
      <c r="M71" s="194">
        <f t="shared" ref="M71" si="444">SUM(M68:M70)</f>
        <v>0</v>
      </c>
      <c r="N71" s="196">
        <f t="shared" ref="N71" si="445">SUM(N68:N70)</f>
        <v>0</v>
      </c>
      <c r="O71" s="194">
        <f t="shared" ref="O71" si="446">SUM(O68:O70)</f>
        <v>0</v>
      </c>
      <c r="P71" s="194">
        <f t="shared" ref="P71" si="447">SUM(P68:P70)</f>
        <v>0</v>
      </c>
      <c r="Q71" s="194">
        <f t="shared" ref="Q71" si="448">SUM(Q68:Q70)</f>
        <v>0</v>
      </c>
      <c r="R71" s="194">
        <f t="shared" ref="R71" si="449">SUM(R68:R70)</f>
        <v>0</v>
      </c>
      <c r="S71" s="194">
        <f t="shared" ref="S71" si="450">SUM(S68:S70)</f>
        <v>0</v>
      </c>
      <c r="T71" s="194">
        <f t="shared" ref="T71" si="451">SUM(T68:T70)</f>
        <v>0</v>
      </c>
      <c r="U71" s="194">
        <f t="shared" ref="U71" si="452">SUM(U68:U70)</f>
        <v>0</v>
      </c>
      <c r="V71" s="194">
        <f t="shared" ref="V71" si="453">SUM(V68:V70)</f>
        <v>0</v>
      </c>
      <c r="W71" s="194">
        <f t="shared" ref="W71" si="454">SUM(W68:W70)</f>
        <v>0</v>
      </c>
      <c r="X71" s="194">
        <f t="shared" ref="X71" si="455">SUM(X68:X70)</f>
        <v>0</v>
      </c>
      <c r="Y71" s="194">
        <f t="shared" ref="Y71" si="456">SUM(Y68:Y70)</f>
        <v>0</v>
      </c>
      <c r="Z71" s="194">
        <f t="shared" ref="Z71" si="457">SUM(Z68:Z70)</f>
        <v>0</v>
      </c>
      <c r="AA71" s="194">
        <f t="shared" ref="AA71" si="458">SUM(AA68:AA70)</f>
        <v>0</v>
      </c>
      <c r="AB71" s="194">
        <f t="shared" ref="AB71" si="459">SUM(AB68:AB70)</f>
        <v>0</v>
      </c>
      <c r="AC71" s="194">
        <f t="shared" ref="AC71" si="460">SUM(AC68:AC70)</f>
        <v>0</v>
      </c>
      <c r="AD71" s="194">
        <f t="shared" ref="AD71" si="461">SUM(AD68:AD70)</f>
        <v>0</v>
      </c>
      <c r="AE71" s="194">
        <f t="shared" ref="AE71" si="462">SUM(AE68:AE70)</f>
        <v>0</v>
      </c>
      <c r="AF71" s="194">
        <f t="shared" ref="AF71" si="463">SUM(AF68:AF70)</f>
        <v>0</v>
      </c>
      <c r="AG71" s="194">
        <f t="shared" ref="AG71" si="464">SUM(AG68:AG70)</f>
        <v>0</v>
      </c>
      <c r="AH71" s="194">
        <f t="shared" ref="AH71" si="465">SUM(AH68:AH70)</f>
        <v>0</v>
      </c>
    </row>
    <row r="72" spans="1:34" ht="20.100000000000001" customHeight="1">
      <c r="A72" s="585" t="s">
        <v>95</v>
      </c>
      <c r="B72" s="191" t="s">
        <v>76</v>
      </c>
      <c r="C72" s="110"/>
      <c r="D72" s="110"/>
      <c r="E72" s="111"/>
      <c r="F72" s="111"/>
      <c r="G72" s="110"/>
      <c r="H72" s="110"/>
      <c r="I72" s="111"/>
      <c r="J72" s="111"/>
      <c r="K72" s="579"/>
      <c r="L72" s="111"/>
      <c r="M72" s="110"/>
      <c r="N72" s="111"/>
      <c r="O72" s="579"/>
      <c r="P72" s="111"/>
      <c r="Q72" s="110"/>
      <c r="R72" s="110"/>
      <c r="S72" s="110"/>
      <c r="T72" s="110"/>
      <c r="U72" s="124"/>
      <c r="V72" s="124"/>
      <c r="W72" s="110"/>
      <c r="X72" s="110"/>
      <c r="Y72" s="124"/>
      <c r="Z72" s="124"/>
      <c r="AA72" s="579"/>
      <c r="AB72" s="124"/>
      <c r="AC72" s="110"/>
      <c r="AD72" s="110"/>
      <c r="AE72" s="579"/>
      <c r="AF72" s="124"/>
      <c r="AG72" s="110"/>
      <c r="AH72" s="110"/>
    </row>
    <row r="73" spans="1:34" ht="20.100000000000001" customHeight="1">
      <c r="A73" s="585"/>
      <c r="B73" s="191" t="s">
        <v>77</v>
      </c>
      <c r="C73" s="110"/>
      <c r="D73" s="110"/>
      <c r="E73" s="111"/>
      <c r="F73" s="111"/>
      <c r="G73" s="110"/>
      <c r="H73" s="110"/>
      <c r="I73" s="111"/>
      <c r="J73" s="111"/>
      <c r="K73" s="580"/>
      <c r="L73" s="111"/>
      <c r="M73" s="110"/>
      <c r="N73" s="111"/>
      <c r="O73" s="580"/>
      <c r="P73" s="124"/>
      <c r="Q73" s="110"/>
      <c r="R73" s="110"/>
      <c r="S73" s="110"/>
      <c r="T73" s="110"/>
      <c r="U73" s="124"/>
      <c r="V73" s="124"/>
      <c r="W73" s="110"/>
      <c r="X73" s="110"/>
      <c r="Y73" s="124"/>
      <c r="Z73" s="124"/>
      <c r="AA73" s="580"/>
      <c r="AB73" s="124"/>
      <c r="AC73" s="110"/>
      <c r="AD73" s="110"/>
      <c r="AE73" s="580"/>
      <c r="AF73" s="124"/>
      <c r="AG73" s="110"/>
      <c r="AH73" s="110"/>
    </row>
    <row r="74" spans="1:34" ht="20.100000000000001" customHeight="1">
      <c r="A74" s="585"/>
      <c r="B74" s="191" t="s">
        <v>78</v>
      </c>
      <c r="C74" s="110"/>
      <c r="D74" s="110"/>
      <c r="E74" s="111"/>
      <c r="F74" s="111"/>
      <c r="G74" s="110"/>
      <c r="H74" s="110"/>
      <c r="I74" s="111"/>
      <c r="J74" s="111"/>
      <c r="K74" s="581"/>
      <c r="L74" s="111"/>
      <c r="M74" s="110"/>
      <c r="N74" s="111"/>
      <c r="O74" s="581"/>
      <c r="P74" s="124"/>
      <c r="Q74" s="110"/>
      <c r="R74" s="110"/>
      <c r="S74" s="110"/>
      <c r="T74" s="110"/>
      <c r="U74" s="124"/>
      <c r="V74" s="124"/>
      <c r="W74" s="110"/>
      <c r="X74" s="110"/>
      <c r="Y74" s="124"/>
      <c r="Z74" s="124"/>
      <c r="AA74" s="581"/>
      <c r="AB74" s="124"/>
      <c r="AC74" s="110"/>
      <c r="AD74" s="110"/>
      <c r="AE74" s="581"/>
      <c r="AF74" s="124"/>
      <c r="AG74" s="110"/>
      <c r="AH74" s="110"/>
    </row>
    <row r="75" spans="1:34" ht="20.100000000000001" customHeight="1">
      <c r="A75" s="585"/>
      <c r="B75" s="192" t="s">
        <v>79</v>
      </c>
      <c r="C75" s="194">
        <f>SUM(C72:C74)</f>
        <v>0</v>
      </c>
      <c r="D75" s="194">
        <f t="shared" ref="D75" si="466">SUM(D72:D74)</f>
        <v>0</v>
      </c>
      <c r="E75" s="196">
        <f t="shared" ref="E75" si="467">SUM(E72:E74)</f>
        <v>0</v>
      </c>
      <c r="F75" s="196">
        <f t="shared" ref="F75" si="468">SUM(F72:F74)</f>
        <v>0</v>
      </c>
      <c r="G75" s="194">
        <f t="shared" ref="G75" si="469">SUM(G72:G74)</f>
        <v>0</v>
      </c>
      <c r="H75" s="194">
        <f t="shared" ref="H75" si="470">SUM(H72:H74)</f>
        <v>0</v>
      </c>
      <c r="I75" s="196">
        <f t="shared" ref="I75" si="471">SUM(I72:I74)</f>
        <v>0</v>
      </c>
      <c r="J75" s="196">
        <f t="shared" ref="J75" si="472">SUM(J72:J74)</f>
        <v>0</v>
      </c>
      <c r="K75" s="194">
        <f t="shared" ref="K75" si="473">SUM(K72:K74)</f>
        <v>0</v>
      </c>
      <c r="L75" s="196">
        <f t="shared" ref="L75" si="474">SUM(L72:L74)</f>
        <v>0</v>
      </c>
      <c r="M75" s="194">
        <f t="shared" ref="M75" si="475">SUM(M72:M74)</f>
        <v>0</v>
      </c>
      <c r="N75" s="196">
        <f t="shared" ref="N75" si="476">SUM(N72:N74)</f>
        <v>0</v>
      </c>
      <c r="O75" s="194">
        <f t="shared" ref="O75" si="477">SUM(O72:O74)</f>
        <v>0</v>
      </c>
      <c r="P75" s="194">
        <f t="shared" ref="P75" si="478">SUM(P72:P74)</f>
        <v>0</v>
      </c>
      <c r="Q75" s="194">
        <f t="shared" ref="Q75" si="479">SUM(Q72:Q74)</f>
        <v>0</v>
      </c>
      <c r="R75" s="194">
        <f t="shared" ref="R75" si="480">SUM(R72:R74)</f>
        <v>0</v>
      </c>
      <c r="S75" s="194">
        <f t="shared" ref="S75" si="481">SUM(S72:S74)</f>
        <v>0</v>
      </c>
      <c r="T75" s="194">
        <f t="shared" ref="T75" si="482">SUM(T72:T74)</f>
        <v>0</v>
      </c>
      <c r="U75" s="194">
        <f t="shared" ref="U75" si="483">SUM(U72:U74)</f>
        <v>0</v>
      </c>
      <c r="V75" s="194">
        <f t="shared" ref="V75" si="484">SUM(V72:V74)</f>
        <v>0</v>
      </c>
      <c r="W75" s="194">
        <f t="shared" ref="W75" si="485">SUM(W72:W74)</f>
        <v>0</v>
      </c>
      <c r="X75" s="194">
        <f t="shared" ref="X75" si="486">SUM(X72:X74)</f>
        <v>0</v>
      </c>
      <c r="Y75" s="194">
        <f t="shared" ref="Y75" si="487">SUM(Y72:Y74)</f>
        <v>0</v>
      </c>
      <c r="Z75" s="194">
        <f t="shared" ref="Z75" si="488">SUM(Z72:Z74)</f>
        <v>0</v>
      </c>
      <c r="AA75" s="194">
        <f t="shared" ref="AA75" si="489">SUM(AA72:AA74)</f>
        <v>0</v>
      </c>
      <c r="AB75" s="194">
        <f t="shared" ref="AB75" si="490">SUM(AB72:AB74)</f>
        <v>0</v>
      </c>
      <c r="AC75" s="194">
        <f t="shared" ref="AC75" si="491">SUM(AC72:AC74)</f>
        <v>0</v>
      </c>
      <c r="AD75" s="194">
        <f t="shared" ref="AD75" si="492">SUM(AD72:AD74)</f>
        <v>0</v>
      </c>
      <c r="AE75" s="194">
        <f t="shared" ref="AE75" si="493">SUM(AE72:AE74)</f>
        <v>0</v>
      </c>
      <c r="AF75" s="194">
        <f t="shared" ref="AF75" si="494">SUM(AF72:AF74)</f>
        <v>0</v>
      </c>
      <c r="AG75" s="194">
        <f t="shared" ref="AG75" si="495">SUM(AG72:AG74)</f>
        <v>0</v>
      </c>
      <c r="AH75" s="194">
        <f t="shared" ref="AH75" si="496">SUM(AH72:AH74)</f>
        <v>0</v>
      </c>
    </row>
    <row r="76" spans="1:34" ht="20.100000000000001" customHeight="1">
      <c r="A76" s="585" t="s">
        <v>96</v>
      </c>
      <c r="B76" s="191" t="s">
        <v>76</v>
      </c>
      <c r="C76" s="110"/>
      <c r="D76" s="110"/>
      <c r="E76" s="111"/>
      <c r="F76" s="111"/>
      <c r="G76" s="110"/>
      <c r="H76" s="110"/>
      <c r="I76" s="111"/>
      <c r="J76" s="111"/>
      <c r="K76" s="579"/>
      <c r="L76" s="111"/>
      <c r="M76" s="110"/>
      <c r="N76" s="111"/>
      <c r="O76" s="579"/>
      <c r="P76" s="111"/>
      <c r="Q76" s="110"/>
      <c r="R76" s="110"/>
      <c r="S76" s="110"/>
      <c r="T76" s="110"/>
      <c r="U76" s="124"/>
      <c r="V76" s="124"/>
      <c r="W76" s="110"/>
      <c r="X76" s="110"/>
      <c r="Y76" s="124"/>
      <c r="Z76" s="124"/>
      <c r="AA76" s="579"/>
      <c r="AB76" s="124"/>
      <c r="AC76" s="110"/>
      <c r="AD76" s="110"/>
      <c r="AE76" s="579"/>
      <c r="AF76" s="124"/>
      <c r="AG76" s="110"/>
      <c r="AH76" s="110"/>
    </row>
    <row r="77" spans="1:34" ht="20.100000000000001" customHeight="1">
      <c r="A77" s="585"/>
      <c r="B77" s="191" t="s">
        <v>77</v>
      </c>
      <c r="C77" s="110"/>
      <c r="D77" s="110"/>
      <c r="E77" s="111"/>
      <c r="F77" s="111"/>
      <c r="G77" s="110"/>
      <c r="H77" s="110"/>
      <c r="I77" s="111"/>
      <c r="J77" s="111"/>
      <c r="K77" s="580"/>
      <c r="L77" s="111"/>
      <c r="M77" s="110"/>
      <c r="N77" s="111"/>
      <c r="O77" s="580"/>
      <c r="P77" s="124"/>
      <c r="Q77" s="110"/>
      <c r="R77" s="110"/>
      <c r="S77" s="110"/>
      <c r="T77" s="110"/>
      <c r="U77" s="124"/>
      <c r="V77" s="124"/>
      <c r="W77" s="110"/>
      <c r="X77" s="110"/>
      <c r="Y77" s="124"/>
      <c r="Z77" s="124"/>
      <c r="AA77" s="580"/>
      <c r="AB77" s="124"/>
      <c r="AC77" s="110"/>
      <c r="AD77" s="110"/>
      <c r="AE77" s="580"/>
      <c r="AF77" s="124"/>
      <c r="AG77" s="110"/>
      <c r="AH77" s="110"/>
    </row>
    <row r="78" spans="1:34" ht="20.100000000000001" customHeight="1">
      <c r="A78" s="585"/>
      <c r="B78" s="191" t="s">
        <v>78</v>
      </c>
      <c r="C78" s="110"/>
      <c r="D78" s="110"/>
      <c r="E78" s="111"/>
      <c r="F78" s="111"/>
      <c r="G78" s="110"/>
      <c r="H78" s="110"/>
      <c r="I78" s="111"/>
      <c r="J78" s="111"/>
      <c r="K78" s="581"/>
      <c r="L78" s="111"/>
      <c r="M78" s="110"/>
      <c r="N78" s="111"/>
      <c r="O78" s="581"/>
      <c r="P78" s="124"/>
      <c r="Q78" s="110"/>
      <c r="R78" s="110"/>
      <c r="S78" s="110"/>
      <c r="T78" s="110"/>
      <c r="U78" s="124"/>
      <c r="V78" s="124"/>
      <c r="W78" s="110"/>
      <c r="X78" s="110"/>
      <c r="Y78" s="124"/>
      <c r="Z78" s="124"/>
      <c r="AA78" s="581"/>
      <c r="AB78" s="124"/>
      <c r="AC78" s="110"/>
      <c r="AD78" s="110"/>
      <c r="AE78" s="581"/>
      <c r="AF78" s="124"/>
      <c r="AG78" s="110"/>
      <c r="AH78" s="110"/>
    </row>
    <row r="79" spans="1:34" ht="20.100000000000001" customHeight="1">
      <c r="A79" s="585"/>
      <c r="B79" s="192" t="s">
        <v>79</v>
      </c>
      <c r="C79" s="194">
        <f>SUM(C76:C78)</f>
        <v>0</v>
      </c>
      <c r="D79" s="194">
        <f t="shared" ref="D79" si="497">SUM(D76:D78)</f>
        <v>0</v>
      </c>
      <c r="E79" s="196">
        <f t="shared" ref="E79" si="498">SUM(E76:E78)</f>
        <v>0</v>
      </c>
      <c r="F79" s="196">
        <f t="shared" ref="F79" si="499">SUM(F76:F78)</f>
        <v>0</v>
      </c>
      <c r="G79" s="194">
        <f t="shared" ref="G79" si="500">SUM(G76:G78)</f>
        <v>0</v>
      </c>
      <c r="H79" s="194">
        <f t="shared" ref="H79" si="501">SUM(H76:H78)</f>
        <v>0</v>
      </c>
      <c r="I79" s="196">
        <f t="shared" ref="I79" si="502">SUM(I76:I78)</f>
        <v>0</v>
      </c>
      <c r="J79" s="196">
        <f t="shared" ref="J79" si="503">SUM(J76:J78)</f>
        <v>0</v>
      </c>
      <c r="K79" s="194">
        <f t="shared" ref="K79" si="504">SUM(K76:K78)</f>
        <v>0</v>
      </c>
      <c r="L79" s="196">
        <f t="shared" ref="L79" si="505">SUM(L76:L78)</f>
        <v>0</v>
      </c>
      <c r="M79" s="194">
        <f t="shared" ref="M79" si="506">SUM(M76:M78)</f>
        <v>0</v>
      </c>
      <c r="N79" s="196">
        <f t="shared" ref="N79" si="507">SUM(N76:N78)</f>
        <v>0</v>
      </c>
      <c r="O79" s="194">
        <f t="shared" ref="O79" si="508">SUM(O76:O78)</f>
        <v>0</v>
      </c>
      <c r="P79" s="194">
        <f t="shared" ref="P79" si="509">SUM(P76:P78)</f>
        <v>0</v>
      </c>
      <c r="Q79" s="194">
        <f t="shared" ref="Q79" si="510">SUM(Q76:Q78)</f>
        <v>0</v>
      </c>
      <c r="R79" s="194">
        <f t="shared" ref="R79" si="511">SUM(R76:R78)</f>
        <v>0</v>
      </c>
      <c r="S79" s="194">
        <f t="shared" ref="S79" si="512">SUM(S76:S78)</f>
        <v>0</v>
      </c>
      <c r="T79" s="194">
        <f t="shared" ref="T79" si="513">SUM(T76:T78)</f>
        <v>0</v>
      </c>
      <c r="U79" s="194">
        <f t="shared" ref="U79" si="514">SUM(U76:U78)</f>
        <v>0</v>
      </c>
      <c r="V79" s="194">
        <f t="shared" ref="V79" si="515">SUM(V76:V78)</f>
        <v>0</v>
      </c>
      <c r="W79" s="194">
        <f t="shared" ref="W79" si="516">SUM(W76:W78)</f>
        <v>0</v>
      </c>
      <c r="X79" s="194">
        <f t="shared" ref="X79" si="517">SUM(X76:X78)</f>
        <v>0</v>
      </c>
      <c r="Y79" s="194">
        <f t="shared" ref="Y79" si="518">SUM(Y76:Y78)</f>
        <v>0</v>
      </c>
      <c r="Z79" s="194">
        <f t="shared" ref="Z79" si="519">SUM(Z76:Z78)</f>
        <v>0</v>
      </c>
      <c r="AA79" s="194">
        <f t="shared" ref="AA79" si="520">SUM(AA76:AA78)</f>
        <v>0</v>
      </c>
      <c r="AB79" s="194">
        <f t="shared" ref="AB79" si="521">SUM(AB76:AB78)</f>
        <v>0</v>
      </c>
      <c r="AC79" s="194">
        <f t="shared" ref="AC79" si="522">SUM(AC76:AC78)</f>
        <v>0</v>
      </c>
      <c r="AD79" s="194">
        <f t="shared" ref="AD79" si="523">SUM(AD76:AD78)</f>
        <v>0</v>
      </c>
      <c r="AE79" s="194">
        <f t="shared" ref="AE79" si="524">SUM(AE76:AE78)</f>
        <v>0</v>
      </c>
      <c r="AF79" s="194">
        <f t="shared" ref="AF79" si="525">SUM(AF76:AF78)</f>
        <v>0</v>
      </c>
      <c r="AG79" s="194">
        <f t="shared" ref="AG79" si="526">SUM(AG76:AG78)</f>
        <v>0</v>
      </c>
      <c r="AH79" s="194">
        <f t="shared" ref="AH79" si="527">SUM(AH76:AH78)</f>
        <v>0</v>
      </c>
    </row>
    <row r="80" spans="1:34" ht="20.100000000000001" customHeight="1">
      <c r="A80" s="585" t="s">
        <v>97</v>
      </c>
      <c r="B80" s="191" t="s">
        <v>76</v>
      </c>
      <c r="C80" s="110"/>
      <c r="D80" s="110"/>
      <c r="E80" s="111"/>
      <c r="F80" s="111"/>
      <c r="G80" s="110"/>
      <c r="H80" s="110"/>
      <c r="I80" s="111"/>
      <c r="J80" s="111"/>
      <c r="K80" s="579"/>
      <c r="L80" s="111"/>
      <c r="M80" s="110"/>
      <c r="N80" s="111"/>
      <c r="O80" s="579"/>
      <c r="P80" s="111"/>
      <c r="Q80" s="110"/>
      <c r="R80" s="110"/>
      <c r="S80" s="110"/>
      <c r="T80" s="110"/>
      <c r="U80" s="124"/>
      <c r="V80" s="124"/>
      <c r="W80" s="110"/>
      <c r="X80" s="110"/>
      <c r="Y80" s="124"/>
      <c r="Z80" s="124"/>
      <c r="AA80" s="579"/>
      <c r="AB80" s="124"/>
      <c r="AC80" s="110"/>
      <c r="AD80" s="110"/>
      <c r="AE80" s="579"/>
      <c r="AF80" s="124"/>
      <c r="AG80" s="110"/>
      <c r="AH80" s="110"/>
    </row>
    <row r="81" spans="1:34" ht="20.100000000000001" customHeight="1">
      <c r="A81" s="585"/>
      <c r="B81" s="191" t="s">
        <v>77</v>
      </c>
      <c r="C81" s="110"/>
      <c r="D81" s="110"/>
      <c r="E81" s="111"/>
      <c r="F81" s="111"/>
      <c r="G81" s="110"/>
      <c r="H81" s="110"/>
      <c r="I81" s="111"/>
      <c r="J81" s="111"/>
      <c r="K81" s="580"/>
      <c r="L81" s="111"/>
      <c r="M81" s="110"/>
      <c r="N81" s="111"/>
      <c r="O81" s="580"/>
      <c r="P81" s="124"/>
      <c r="Q81" s="110"/>
      <c r="R81" s="110"/>
      <c r="S81" s="110"/>
      <c r="T81" s="110"/>
      <c r="U81" s="124"/>
      <c r="V81" s="124"/>
      <c r="W81" s="110"/>
      <c r="X81" s="110"/>
      <c r="Y81" s="124"/>
      <c r="Z81" s="124"/>
      <c r="AA81" s="580"/>
      <c r="AB81" s="124"/>
      <c r="AC81" s="110"/>
      <c r="AD81" s="110"/>
      <c r="AE81" s="580"/>
      <c r="AF81" s="124"/>
      <c r="AG81" s="110"/>
      <c r="AH81" s="110"/>
    </row>
    <row r="82" spans="1:34" ht="20.100000000000001" customHeight="1">
      <c r="A82" s="585"/>
      <c r="B82" s="191" t="s">
        <v>78</v>
      </c>
      <c r="C82" s="110"/>
      <c r="D82" s="110"/>
      <c r="E82" s="111"/>
      <c r="F82" s="111"/>
      <c r="G82" s="110"/>
      <c r="H82" s="110"/>
      <c r="I82" s="111"/>
      <c r="J82" s="111"/>
      <c r="K82" s="581"/>
      <c r="L82" s="111"/>
      <c r="M82" s="110"/>
      <c r="N82" s="111"/>
      <c r="O82" s="581"/>
      <c r="P82" s="124"/>
      <c r="Q82" s="110"/>
      <c r="R82" s="110"/>
      <c r="S82" s="110"/>
      <c r="T82" s="110"/>
      <c r="U82" s="124"/>
      <c r="V82" s="124"/>
      <c r="W82" s="110"/>
      <c r="X82" s="110"/>
      <c r="Y82" s="124"/>
      <c r="Z82" s="124"/>
      <c r="AA82" s="581"/>
      <c r="AB82" s="124"/>
      <c r="AC82" s="110"/>
      <c r="AD82" s="110"/>
      <c r="AE82" s="581"/>
      <c r="AF82" s="124"/>
      <c r="AG82" s="110"/>
      <c r="AH82" s="110"/>
    </row>
    <row r="83" spans="1:34" ht="20.100000000000001" customHeight="1">
      <c r="A83" s="585"/>
      <c r="B83" s="192" t="s">
        <v>79</v>
      </c>
      <c r="C83" s="194">
        <f>SUM(C80:C82)</f>
        <v>0</v>
      </c>
      <c r="D83" s="194">
        <f t="shared" ref="D83" si="528">SUM(D80:D82)</f>
        <v>0</v>
      </c>
      <c r="E83" s="196">
        <f t="shared" ref="E83" si="529">SUM(E80:E82)</f>
        <v>0</v>
      </c>
      <c r="F83" s="196">
        <f t="shared" ref="F83" si="530">SUM(F80:F82)</f>
        <v>0</v>
      </c>
      <c r="G83" s="194">
        <f t="shared" ref="G83" si="531">SUM(G80:G82)</f>
        <v>0</v>
      </c>
      <c r="H83" s="194">
        <f t="shared" ref="H83" si="532">SUM(H80:H82)</f>
        <v>0</v>
      </c>
      <c r="I83" s="196">
        <f t="shared" ref="I83" si="533">SUM(I80:I82)</f>
        <v>0</v>
      </c>
      <c r="J83" s="196">
        <f t="shared" ref="J83" si="534">SUM(J80:J82)</f>
        <v>0</v>
      </c>
      <c r="K83" s="194">
        <f t="shared" ref="K83" si="535">SUM(K80:K82)</f>
        <v>0</v>
      </c>
      <c r="L83" s="196">
        <f t="shared" ref="L83" si="536">SUM(L80:L82)</f>
        <v>0</v>
      </c>
      <c r="M83" s="194">
        <f t="shared" ref="M83" si="537">SUM(M80:M82)</f>
        <v>0</v>
      </c>
      <c r="N83" s="196">
        <f t="shared" ref="N83" si="538">SUM(N80:N82)</f>
        <v>0</v>
      </c>
      <c r="O83" s="194">
        <f t="shared" ref="O83" si="539">SUM(O80:O82)</f>
        <v>0</v>
      </c>
      <c r="P83" s="194">
        <f t="shared" ref="P83" si="540">SUM(P80:P82)</f>
        <v>0</v>
      </c>
      <c r="Q83" s="194">
        <f t="shared" ref="Q83" si="541">SUM(Q80:Q82)</f>
        <v>0</v>
      </c>
      <c r="R83" s="194">
        <f t="shared" ref="R83" si="542">SUM(R80:R82)</f>
        <v>0</v>
      </c>
      <c r="S83" s="194">
        <f t="shared" ref="S83" si="543">SUM(S80:S82)</f>
        <v>0</v>
      </c>
      <c r="T83" s="194">
        <f t="shared" ref="T83" si="544">SUM(T80:T82)</f>
        <v>0</v>
      </c>
      <c r="U83" s="194">
        <f t="shared" ref="U83" si="545">SUM(U80:U82)</f>
        <v>0</v>
      </c>
      <c r="V83" s="194">
        <f t="shared" ref="V83" si="546">SUM(V80:V82)</f>
        <v>0</v>
      </c>
      <c r="W83" s="194">
        <f t="shared" ref="W83" si="547">SUM(W80:W82)</f>
        <v>0</v>
      </c>
      <c r="X83" s="194">
        <f t="shared" ref="X83" si="548">SUM(X80:X82)</f>
        <v>0</v>
      </c>
      <c r="Y83" s="194">
        <f t="shared" ref="Y83" si="549">SUM(Y80:Y82)</f>
        <v>0</v>
      </c>
      <c r="Z83" s="194">
        <f t="shared" ref="Z83" si="550">SUM(Z80:Z82)</f>
        <v>0</v>
      </c>
      <c r="AA83" s="194">
        <f t="shared" ref="AA83" si="551">SUM(AA80:AA82)</f>
        <v>0</v>
      </c>
      <c r="AB83" s="194">
        <f t="shared" ref="AB83" si="552">SUM(AB80:AB82)</f>
        <v>0</v>
      </c>
      <c r="AC83" s="194">
        <f t="shared" ref="AC83" si="553">SUM(AC80:AC82)</f>
        <v>0</v>
      </c>
      <c r="AD83" s="194">
        <f t="shared" ref="AD83" si="554">SUM(AD80:AD82)</f>
        <v>0</v>
      </c>
      <c r="AE83" s="194">
        <f t="shared" ref="AE83" si="555">SUM(AE80:AE82)</f>
        <v>0</v>
      </c>
      <c r="AF83" s="194">
        <f t="shared" ref="AF83" si="556">SUM(AF80:AF82)</f>
        <v>0</v>
      </c>
      <c r="AG83" s="194">
        <f t="shared" ref="AG83" si="557">SUM(AG80:AG82)</f>
        <v>0</v>
      </c>
      <c r="AH83" s="194">
        <f t="shared" ref="AH83" si="558">SUM(AH80:AH82)</f>
        <v>0</v>
      </c>
    </row>
    <row r="84" spans="1:34" ht="20.100000000000001" customHeight="1">
      <c r="A84" s="585" t="s">
        <v>98</v>
      </c>
      <c r="B84" s="191" t="s">
        <v>76</v>
      </c>
      <c r="C84" s="110"/>
      <c r="D84" s="110"/>
      <c r="E84" s="111"/>
      <c r="F84" s="111"/>
      <c r="G84" s="110"/>
      <c r="H84" s="110"/>
      <c r="I84" s="111"/>
      <c r="J84" s="111"/>
      <c r="K84" s="579"/>
      <c r="L84" s="111"/>
      <c r="M84" s="110"/>
      <c r="N84" s="111"/>
      <c r="O84" s="579"/>
      <c r="P84" s="111"/>
      <c r="Q84" s="110"/>
      <c r="R84" s="110"/>
      <c r="S84" s="110"/>
      <c r="T84" s="110"/>
      <c r="U84" s="124"/>
      <c r="V84" s="124"/>
      <c r="W84" s="110"/>
      <c r="X84" s="110"/>
      <c r="Y84" s="124"/>
      <c r="Z84" s="124"/>
      <c r="AA84" s="579"/>
      <c r="AB84" s="124"/>
      <c r="AC84" s="110"/>
      <c r="AD84" s="110"/>
      <c r="AE84" s="579"/>
      <c r="AF84" s="124"/>
      <c r="AG84" s="110"/>
      <c r="AH84" s="110"/>
    </row>
    <row r="85" spans="1:34" ht="20.100000000000001" customHeight="1">
      <c r="A85" s="585"/>
      <c r="B85" s="191" t="s">
        <v>77</v>
      </c>
      <c r="C85" s="110"/>
      <c r="D85" s="110"/>
      <c r="E85" s="111"/>
      <c r="F85" s="111"/>
      <c r="G85" s="110"/>
      <c r="H85" s="110"/>
      <c r="I85" s="111"/>
      <c r="J85" s="111"/>
      <c r="K85" s="580"/>
      <c r="L85" s="111"/>
      <c r="M85" s="110"/>
      <c r="N85" s="111"/>
      <c r="O85" s="580"/>
      <c r="P85" s="124"/>
      <c r="Q85" s="110"/>
      <c r="R85" s="110"/>
      <c r="S85" s="110"/>
      <c r="T85" s="110"/>
      <c r="U85" s="124"/>
      <c r="V85" s="124"/>
      <c r="W85" s="110"/>
      <c r="X85" s="110"/>
      <c r="Y85" s="124"/>
      <c r="Z85" s="124"/>
      <c r="AA85" s="580"/>
      <c r="AB85" s="124"/>
      <c r="AC85" s="110"/>
      <c r="AD85" s="110"/>
      <c r="AE85" s="580"/>
      <c r="AF85" s="124"/>
      <c r="AG85" s="110"/>
      <c r="AH85" s="110"/>
    </row>
    <row r="86" spans="1:34" ht="20.100000000000001" customHeight="1">
      <c r="A86" s="585"/>
      <c r="B86" s="191" t="s">
        <v>78</v>
      </c>
      <c r="C86" s="110"/>
      <c r="D86" s="110"/>
      <c r="E86" s="111"/>
      <c r="F86" s="111"/>
      <c r="G86" s="110"/>
      <c r="H86" s="110"/>
      <c r="I86" s="111"/>
      <c r="J86" s="111"/>
      <c r="K86" s="581"/>
      <c r="L86" s="111"/>
      <c r="M86" s="110"/>
      <c r="N86" s="111"/>
      <c r="O86" s="581"/>
      <c r="P86" s="124"/>
      <c r="Q86" s="110"/>
      <c r="R86" s="110"/>
      <c r="S86" s="110"/>
      <c r="T86" s="110"/>
      <c r="U86" s="124"/>
      <c r="V86" s="124"/>
      <c r="W86" s="110"/>
      <c r="X86" s="110"/>
      <c r="Y86" s="124"/>
      <c r="Z86" s="124"/>
      <c r="AA86" s="581"/>
      <c r="AB86" s="124"/>
      <c r="AC86" s="110"/>
      <c r="AD86" s="110"/>
      <c r="AE86" s="581"/>
      <c r="AF86" s="124"/>
      <c r="AG86" s="110"/>
      <c r="AH86" s="110"/>
    </row>
    <row r="87" spans="1:34" ht="20.100000000000001" customHeight="1">
      <c r="A87" s="585"/>
      <c r="B87" s="192" t="s">
        <v>79</v>
      </c>
      <c r="C87" s="194">
        <f>SUM(C84:C86)</f>
        <v>0</v>
      </c>
      <c r="D87" s="194">
        <f t="shared" ref="D87" si="559">SUM(D84:D86)</f>
        <v>0</v>
      </c>
      <c r="E87" s="196">
        <f t="shared" ref="E87" si="560">SUM(E84:E86)</f>
        <v>0</v>
      </c>
      <c r="F87" s="196">
        <f t="shared" ref="F87" si="561">SUM(F84:F86)</f>
        <v>0</v>
      </c>
      <c r="G87" s="194">
        <f t="shared" ref="G87" si="562">SUM(G84:G86)</f>
        <v>0</v>
      </c>
      <c r="H87" s="194">
        <f t="shared" ref="H87" si="563">SUM(H84:H86)</f>
        <v>0</v>
      </c>
      <c r="I87" s="196">
        <f t="shared" ref="I87" si="564">SUM(I84:I86)</f>
        <v>0</v>
      </c>
      <c r="J87" s="196">
        <f t="shared" ref="J87" si="565">SUM(J84:J86)</f>
        <v>0</v>
      </c>
      <c r="K87" s="194">
        <f t="shared" ref="K87" si="566">SUM(K84:K86)</f>
        <v>0</v>
      </c>
      <c r="L87" s="196">
        <f t="shared" ref="L87" si="567">SUM(L84:L86)</f>
        <v>0</v>
      </c>
      <c r="M87" s="194">
        <f t="shared" ref="M87" si="568">SUM(M84:M86)</f>
        <v>0</v>
      </c>
      <c r="N87" s="196">
        <f t="shared" ref="N87" si="569">SUM(N84:N86)</f>
        <v>0</v>
      </c>
      <c r="O87" s="194">
        <f t="shared" ref="O87" si="570">SUM(O84:O86)</f>
        <v>0</v>
      </c>
      <c r="P87" s="194">
        <f t="shared" ref="P87" si="571">SUM(P84:P86)</f>
        <v>0</v>
      </c>
      <c r="Q87" s="194">
        <f t="shared" ref="Q87" si="572">SUM(Q84:Q86)</f>
        <v>0</v>
      </c>
      <c r="R87" s="194">
        <f t="shared" ref="R87" si="573">SUM(R84:R86)</f>
        <v>0</v>
      </c>
      <c r="S87" s="194">
        <f t="shared" ref="S87" si="574">SUM(S84:S86)</f>
        <v>0</v>
      </c>
      <c r="T87" s="194">
        <f t="shared" ref="T87" si="575">SUM(T84:T86)</f>
        <v>0</v>
      </c>
      <c r="U87" s="194">
        <f t="shared" ref="U87" si="576">SUM(U84:U86)</f>
        <v>0</v>
      </c>
      <c r="V87" s="194">
        <f t="shared" ref="V87" si="577">SUM(V84:V86)</f>
        <v>0</v>
      </c>
      <c r="W87" s="194">
        <f t="shared" ref="W87" si="578">SUM(W84:W86)</f>
        <v>0</v>
      </c>
      <c r="X87" s="194">
        <f t="shared" ref="X87" si="579">SUM(X84:X86)</f>
        <v>0</v>
      </c>
      <c r="Y87" s="194">
        <f t="shared" ref="Y87" si="580">SUM(Y84:Y86)</f>
        <v>0</v>
      </c>
      <c r="Z87" s="194">
        <f t="shared" ref="Z87" si="581">SUM(Z84:Z86)</f>
        <v>0</v>
      </c>
      <c r="AA87" s="194">
        <f t="shared" ref="AA87" si="582">SUM(AA84:AA86)</f>
        <v>0</v>
      </c>
      <c r="AB87" s="194">
        <f t="shared" ref="AB87" si="583">SUM(AB84:AB86)</f>
        <v>0</v>
      </c>
      <c r="AC87" s="194">
        <f t="shared" ref="AC87" si="584">SUM(AC84:AC86)</f>
        <v>0</v>
      </c>
      <c r="AD87" s="194">
        <f t="shared" ref="AD87" si="585">SUM(AD84:AD86)</f>
        <v>0</v>
      </c>
      <c r="AE87" s="194">
        <f t="shared" ref="AE87" si="586">SUM(AE84:AE86)</f>
        <v>0</v>
      </c>
      <c r="AF87" s="194">
        <f t="shared" ref="AF87" si="587">SUM(AF84:AF86)</f>
        <v>0</v>
      </c>
      <c r="AG87" s="194">
        <f t="shared" ref="AG87" si="588">SUM(AG84:AG86)</f>
        <v>0</v>
      </c>
      <c r="AH87" s="194">
        <f t="shared" ref="AH87" si="589">SUM(AH84:AH86)</f>
        <v>0</v>
      </c>
    </row>
    <row r="88" spans="1:34" ht="20.100000000000001" customHeight="1">
      <c r="A88" s="585" t="s">
        <v>99</v>
      </c>
      <c r="B88" s="191" t="s">
        <v>76</v>
      </c>
      <c r="C88" s="110"/>
      <c r="D88" s="110"/>
      <c r="E88" s="111"/>
      <c r="F88" s="111"/>
      <c r="G88" s="110"/>
      <c r="H88" s="110"/>
      <c r="I88" s="111"/>
      <c r="J88" s="111"/>
      <c r="K88" s="579"/>
      <c r="L88" s="111"/>
      <c r="M88" s="110"/>
      <c r="N88" s="111"/>
      <c r="O88" s="579"/>
      <c r="P88" s="111"/>
      <c r="Q88" s="110"/>
      <c r="R88" s="110"/>
      <c r="S88" s="110"/>
      <c r="T88" s="110"/>
      <c r="U88" s="124"/>
      <c r="V88" s="124"/>
      <c r="W88" s="110"/>
      <c r="X88" s="110"/>
      <c r="Y88" s="124"/>
      <c r="Z88" s="124"/>
      <c r="AA88" s="579"/>
      <c r="AB88" s="124"/>
      <c r="AC88" s="110"/>
      <c r="AD88" s="110"/>
      <c r="AE88" s="579"/>
      <c r="AF88" s="124"/>
      <c r="AG88" s="110"/>
      <c r="AH88" s="110"/>
    </row>
    <row r="89" spans="1:34" ht="20.100000000000001" customHeight="1">
      <c r="A89" s="585"/>
      <c r="B89" s="191" t="s">
        <v>77</v>
      </c>
      <c r="C89" s="110"/>
      <c r="D89" s="110"/>
      <c r="E89" s="111"/>
      <c r="F89" s="111"/>
      <c r="G89" s="110"/>
      <c r="H89" s="110"/>
      <c r="I89" s="111"/>
      <c r="J89" s="111"/>
      <c r="K89" s="580"/>
      <c r="L89" s="111"/>
      <c r="M89" s="110"/>
      <c r="N89" s="111"/>
      <c r="O89" s="580"/>
      <c r="P89" s="124"/>
      <c r="Q89" s="110"/>
      <c r="R89" s="110"/>
      <c r="S89" s="110"/>
      <c r="T89" s="110"/>
      <c r="U89" s="124"/>
      <c r="V89" s="124"/>
      <c r="W89" s="110"/>
      <c r="X89" s="110"/>
      <c r="Y89" s="124"/>
      <c r="Z89" s="124"/>
      <c r="AA89" s="580"/>
      <c r="AB89" s="124"/>
      <c r="AC89" s="110"/>
      <c r="AD89" s="110"/>
      <c r="AE89" s="580"/>
      <c r="AF89" s="124"/>
      <c r="AG89" s="110"/>
      <c r="AH89" s="110"/>
    </row>
    <row r="90" spans="1:34" ht="20.100000000000001" customHeight="1">
      <c r="A90" s="585"/>
      <c r="B90" s="191" t="s">
        <v>78</v>
      </c>
      <c r="C90" s="110"/>
      <c r="D90" s="110"/>
      <c r="E90" s="111"/>
      <c r="F90" s="111"/>
      <c r="G90" s="110"/>
      <c r="H90" s="110"/>
      <c r="I90" s="111"/>
      <c r="J90" s="111"/>
      <c r="K90" s="581"/>
      <c r="L90" s="111"/>
      <c r="M90" s="110"/>
      <c r="N90" s="111"/>
      <c r="O90" s="581"/>
      <c r="P90" s="124"/>
      <c r="Q90" s="110"/>
      <c r="R90" s="110"/>
      <c r="S90" s="110"/>
      <c r="T90" s="110"/>
      <c r="U90" s="124"/>
      <c r="V90" s="124"/>
      <c r="W90" s="110"/>
      <c r="X90" s="110"/>
      <c r="Y90" s="124"/>
      <c r="Z90" s="124"/>
      <c r="AA90" s="581"/>
      <c r="AB90" s="124"/>
      <c r="AC90" s="110"/>
      <c r="AD90" s="110"/>
      <c r="AE90" s="581"/>
      <c r="AF90" s="124"/>
      <c r="AG90" s="110"/>
      <c r="AH90" s="110"/>
    </row>
    <row r="91" spans="1:34" ht="20.100000000000001" customHeight="1">
      <c r="A91" s="585"/>
      <c r="B91" s="192" t="s">
        <v>79</v>
      </c>
      <c r="C91" s="194">
        <f>SUM(C88:C90)</f>
        <v>0</v>
      </c>
      <c r="D91" s="194">
        <f t="shared" ref="D91" si="590">SUM(D88:D90)</f>
        <v>0</v>
      </c>
      <c r="E91" s="196">
        <f t="shared" ref="E91" si="591">SUM(E88:E90)</f>
        <v>0</v>
      </c>
      <c r="F91" s="196">
        <f t="shared" ref="F91" si="592">SUM(F88:F90)</f>
        <v>0</v>
      </c>
      <c r="G91" s="194">
        <f t="shared" ref="G91" si="593">SUM(G88:G90)</f>
        <v>0</v>
      </c>
      <c r="H91" s="194">
        <f t="shared" ref="H91" si="594">SUM(H88:H90)</f>
        <v>0</v>
      </c>
      <c r="I91" s="196">
        <f t="shared" ref="I91" si="595">SUM(I88:I90)</f>
        <v>0</v>
      </c>
      <c r="J91" s="196">
        <f t="shared" ref="J91" si="596">SUM(J88:J90)</f>
        <v>0</v>
      </c>
      <c r="K91" s="194">
        <f t="shared" ref="K91" si="597">SUM(K88:K90)</f>
        <v>0</v>
      </c>
      <c r="L91" s="196">
        <f t="shared" ref="L91" si="598">SUM(L88:L90)</f>
        <v>0</v>
      </c>
      <c r="M91" s="194">
        <f t="shared" ref="M91" si="599">SUM(M88:M90)</f>
        <v>0</v>
      </c>
      <c r="N91" s="196">
        <f t="shared" ref="N91" si="600">SUM(N88:N90)</f>
        <v>0</v>
      </c>
      <c r="O91" s="194">
        <f t="shared" ref="O91" si="601">SUM(O88:O90)</f>
        <v>0</v>
      </c>
      <c r="P91" s="194">
        <f t="shared" ref="P91" si="602">SUM(P88:P90)</f>
        <v>0</v>
      </c>
      <c r="Q91" s="194">
        <f t="shared" ref="Q91" si="603">SUM(Q88:Q90)</f>
        <v>0</v>
      </c>
      <c r="R91" s="194">
        <f t="shared" ref="R91" si="604">SUM(R88:R90)</f>
        <v>0</v>
      </c>
      <c r="S91" s="194">
        <f t="shared" ref="S91" si="605">SUM(S88:S90)</f>
        <v>0</v>
      </c>
      <c r="T91" s="194">
        <f t="shared" ref="T91" si="606">SUM(T88:T90)</f>
        <v>0</v>
      </c>
      <c r="U91" s="194">
        <f t="shared" ref="U91" si="607">SUM(U88:U90)</f>
        <v>0</v>
      </c>
      <c r="V91" s="194">
        <f t="shared" ref="V91" si="608">SUM(V88:V90)</f>
        <v>0</v>
      </c>
      <c r="W91" s="194">
        <f t="shared" ref="W91" si="609">SUM(W88:W90)</f>
        <v>0</v>
      </c>
      <c r="X91" s="194">
        <f t="shared" ref="X91" si="610">SUM(X88:X90)</f>
        <v>0</v>
      </c>
      <c r="Y91" s="194">
        <f t="shared" ref="Y91" si="611">SUM(Y88:Y90)</f>
        <v>0</v>
      </c>
      <c r="Z91" s="194">
        <f t="shared" ref="Z91" si="612">SUM(Z88:Z90)</f>
        <v>0</v>
      </c>
      <c r="AA91" s="194">
        <f t="shared" ref="AA91" si="613">SUM(AA88:AA90)</f>
        <v>0</v>
      </c>
      <c r="AB91" s="194">
        <f t="shared" ref="AB91" si="614">SUM(AB88:AB90)</f>
        <v>0</v>
      </c>
      <c r="AC91" s="194">
        <f t="shared" ref="AC91" si="615">SUM(AC88:AC90)</f>
        <v>0</v>
      </c>
      <c r="AD91" s="194">
        <f t="shared" ref="AD91" si="616">SUM(AD88:AD90)</f>
        <v>0</v>
      </c>
      <c r="AE91" s="194">
        <f t="shared" ref="AE91" si="617">SUM(AE88:AE90)</f>
        <v>0</v>
      </c>
      <c r="AF91" s="194">
        <f t="shared" ref="AF91" si="618">SUM(AF88:AF90)</f>
        <v>0</v>
      </c>
      <c r="AG91" s="194">
        <f t="shared" ref="AG91" si="619">SUM(AG88:AG90)</f>
        <v>0</v>
      </c>
      <c r="AH91" s="194">
        <f t="shared" ref="AH91" si="620">SUM(AH88:AH90)</f>
        <v>0</v>
      </c>
    </row>
    <row r="92" spans="1:34" ht="20.100000000000001" customHeight="1">
      <c r="A92" s="585" t="s">
        <v>100</v>
      </c>
      <c r="B92" s="191" t="s">
        <v>76</v>
      </c>
      <c r="C92" s="110"/>
      <c r="D92" s="110"/>
      <c r="E92" s="111"/>
      <c r="F92" s="111"/>
      <c r="G92" s="110"/>
      <c r="H92" s="110"/>
      <c r="I92" s="111"/>
      <c r="J92" s="111"/>
      <c r="K92" s="579"/>
      <c r="L92" s="111"/>
      <c r="M92" s="110"/>
      <c r="N92" s="111"/>
      <c r="O92" s="579"/>
      <c r="P92" s="111"/>
      <c r="Q92" s="110"/>
      <c r="R92" s="110"/>
      <c r="S92" s="110"/>
      <c r="T92" s="110"/>
      <c r="U92" s="124"/>
      <c r="V92" s="124"/>
      <c r="W92" s="110"/>
      <c r="X92" s="110"/>
      <c r="Y92" s="124"/>
      <c r="Z92" s="124"/>
      <c r="AA92" s="579"/>
      <c r="AB92" s="124"/>
      <c r="AC92" s="110"/>
      <c r="AD92" s="110"/>
      <c r="AE92" s="579"/>
      <c r="AF92" s="124"/>
      <c r="AG92" s="110"/>
      <c r="AH92" s="110"/>
    </row>
    <row r="93" spans="1:34" ht="20.100000000000001" customHeight="1">
      <c r="A93" s="585"/>
      <c r="B93" s="191" t="s">
        <v>77</v>
      </c>
      <c r="C93" s="110"/>
      <c r="D93" s="110"/>
      <c r="E93" s="111"/>
      <c r="F93" s="111"/>
      <c r="G93" s="110"/>
      <c r="H93" s="110"/>
      <c r="I93" s="111"/>
      <c r="J93" s="111"/>
      <c r="K93" s="580"/>
      <c r="L93" s="111"/>
      <c r="M93" s="110"/>
      <c r="N93" s="111"/>
      <c r="O93" s="580"/>
      <c r="P93" s="124"/>
      <c r="Q93" s="110"/>
      <c r="R93" s="110"/>
      <c r="S93" s="110"/>
      <c r="T93" s="110"/>
      <c r="U93" s="124"/>
      <c r="V93" s="124"/>
      <c r="W93" s="110"/>
      <c r="X93" s="110"/>
      <c r="Y93" s="124"/>
      <c r="Z93" s="124"/>
      <c r="AA93" s="580"/>
      <c r="AB93" s="124"/>
      <c r="AC93" s="110"/>
      <c r="AD93" s="110"/>
      <c r="AE93" s="580"/>
      <c r="AF93" s="124"/>
      <c r="AG93" s="110"/>
      <c r="AH93" s="110"/>
    </row>
    <row r="94" spans="1:34" ht="20.100000000000001" customHeight="1">
      <c r="A94" s="585"/>
      <c r="B94" s="191" t="s">
        <v>78</v>
      </c>
      <c r="C94" s="110"/>
      <c r="D94" s="110"/>
      <c r="E94" s="111"/>
      <c r="F94" s="111"/>
      <c r="G94" s="110"/>
      <c r="H94" s="110"/>
      <c r="I94" s="111"/>
      <c r="J94" s="111"/>
      <c r="K94" s="581"/>
      <c r="L94" s="111"/>
      <c r="M94" s="110"/>
      <c r="N94" s="111"/>
      <c r="O94" s="581"/>
      <c r="P94" s="124"/>
      <c r="Q94" s="110"/>
      <c r="R94" s="110"/>
      <c r="S94" s="110"/>
      <c r="T94" s="110"/>
      <c r="U94" s="124"/>
      <c r="V94" s="124"/>
      <c r="W94" s="110"/>
      <c r="X94" s="110"/>
      <c r="Y94" s="124"/>
      <c r="Z94" s="124"/>
      <c r="AA94" s="581"/>
      <c r="AB94" s="124"/>
      <c r="AC94" s="110"/>
      <c r="AD94" s="110"/>
      <c r="AE94" s="581"/>
      <c r="AF94" s="124"/>
      <c r="AG94" s="110"/>
      <c r="AH94" s="110"/>
    </row>
    <row r="95" spans="1:34" ht="20.100000000000001" customHeight="1">
      <c r="A95" s="585"/>
      <c r="B95" s="192" t="s">
        <v>79</v>
      </c>
      <c r="C95" s="194">
        <f>SUM(C92:C94)</f>
        <v>0</v>
      </c>
      <c r="D95" s="194">
        <f t="shared" ref="D95" si="621">SUM(D92:D94)</f>
        <v>0</v>
      </c>
      <c r="E95" s="196">
        <f t="shared" ref="E95" si="622">SUM(E92:E94)</f>
        <v>0</v>
      </c>
      <c r="F95" s="196">
        <f t="shared" ref="F95" si="623">SUM(F92:F94)</f>
        <v>0</v>
      </c>
      <c r="G95" s="194">
        <f t="shared" ref="G95" si="624">SUM(G92:G94)</f>
        <v>0</v>
      </c>
      <c r="H95" s="194">
        <f t="shared" ref="H95" si="625">SUM(H92:H94)</f>
        <v>0</v>
      </c>
      <c r="I95" s="196">
        <f t="shared" ref="I95" si="626">SUM(I92:I94)</f>
        <v>0</v>
      </c>
      <c r="J95" s="196">
        <f t="shared" ref="J95" si="627">SUM(J92:J94)</f>
        <v>0</v>
      </c>
      <c r="K95" s="194">
        <f t="shared" ref="K95" si="628">SUM(K92:K94)</f>
        <v>0</v>
      </c>
      <c r="L95" s="196">
        <f t="shared" ref="L95" si="629">SUM(L92:L94)</f>
        <v>0</v>
      </c>
      <c r="M95" s="194">
        <f t="shared" ref="M95" si="630">SUM(M92:M94)</f>
        <v>0</v>
      </c>
      <c r="N95" s="196">
        <f t="shared" ref="N95" si="631">SUM(N92:N94)</f>
        <v>0</v>
      </c>
      <c r="O95" s="194">
        <f t="shared" ref="O95" si="632">SUM(O92:O94)</f>
        <v>0</v>
      </c>
      <c r="P95" s="194">
        <f t="shared" ref="P95" si="633">SUM(P92:P94)</f>
        <v>0</v>
      </c>
      <c r="Q95" s="194">
        <f t="shared" ref="Q95" si="634">SUM(Q92:Q94)</f>
        <v>0</v>
      </c>
      <c r="R95" s="194">
        <f t="shared" ref="R95" si="635">SUM(R92:R94)</f>
        <v>0</v>
      </c>
      <c r="S95" s="194">
        <f t="shared" ref="S95" si="636">SUM(S92:S94)</f>
        <v>0</v>
      </c>
      <c r="T95" s="194">
        <f t="shared" ref="T95" si="637">SUM(T92:T94)</f>
        <v>0</v>
      </c>
      <c r="U95" s="194">
        <f t="shared" ref="U95" si="638">SUM(U92:U94)</f>
        <v>0</v>
      </c>
      <c r="V95" s="194">
        <f t="shared" ref="V95" si="639">SUM(V92:V94)</f>
        <v>0</v>
      </c>
      <c r="W95" s="194">
        <f t="shared" ref="W95" si="640">SUM(W92:W94)</f>
        <v>0</v>
      </c>
      <c r="X95" s="194">
        <f t="shared" ref="X95" si="641">SUM(X92:X94)</f>
        <v>0</v>
      </c>
      <c r="Y95" s="194">
        <f t="shared" ref="Y95" si="642">SUM(Y92:Y94)</f>
        <v>0</v>
      </c>
      <c r="Z95" s="194">
        <f t="shared" ref="Z95" si="643">SUM(Z92:Z94)</f>
        <v>0</v>
      </c>
      <c r="AA95" s="194">
        <f t="shared" ref="AA95" si="644">SUM(AA92:AA94)</f>
        <v>0</v>
      </c>
      <c r="AB95" s="194">
        <f t="shared" ref="AB95" si="645">SUM(AB92:AB94)</f>
        <v>0</v>
      </c>
      <c r="AC95" s="194">
        <f t="shared" ref="AC95" si="646">SUM(AC92:AC94)</f>
        <v>0</v>
      </c>
      <c r="AD95" s="194">
        <f t="shared" ref="AD95" si="647">SUM(AD92:AD94)</f>
        <v>0</v>
      </c>
      <c r="AE95" s="194">
        <f t="shared" ref="AE95" si="648">SUM(AE92:AE94)</f>
        <v>0</v>
      </c>
      <c r="AF95" s="194">
        <f t="shared" ref="AF95" si="649">SUM(AF92:AF94)</f>
        <v>0</v>
      </c>
      <c r="AG95" s="194">
        <f t="shared" ref="AG95" si="650">SUM(AG92:AG94)</f>
        <v>0</v>
      </c>
      <c r="AH95" s="194">
        <f t="shared" ref="AH95" si="651">SUM(AH92:AH94)</f>
        <v>0</v>
      </c>
    </row>
    <row r="96" spans="1:34" ht="20.100000000000001" customHeight="1">
      <c r="A96" s="585" t="s">
        <v>101</v>
      </c>
      <c r="B96" s="191" t="s">
        <v>76</v>
      </c>
      <c r="C96" s="110"/>
      <c r="D96" s="110"/>
      <c r="E96" s="111"/>
      <c r="F96" s="111"/>
      <c r="G96" s="110"/>
      <c r="H96" s="110"/>
      <c r="I96" s="111"/>
      <c r="J96" s="111"/>
      <c r="K96" s="579"/>
      <c r="L96" s="111"/>
      <c r="M96" s="110"/>
      <c r="N96" s="111"/>
      <c r="O96" s="579"/>
      <c r="P96" s="111"/>
      <c r="Q96" s="110"/>
      <c r="R96" s="110"/>
      <c r="S96" s="110"/>
      <c r="T96" s="110"/>
      <c r="U96" s="124"/>
      <c r="V96" s="124"/>
      <c r="W96" s="110"/>
      <c r="X96" s="110"/>
      <c r="Y96" s="124"/>
      <c r="Z96" s="124"/>
      <c r="AA96" s="579"/>
      <c r="AB96" s="124"/>
      <c r="AC96" s="110"/>
      <c r="AD96" s="110"/>
      <c r="AE96" s="579"/>
      <c r="AF96" s="124"/>
      <c r="AG96" s="110"/>
      <c r="AH96" s="110"/>
    </row>
    <row r="97" spans="1:34" ht="20.100000000000001" customHeight="1">
      <c r="A97" s="585"/>
      <c r="B97" s="191" t="s">
        <v>77</v>
      </c>
      <c r="C97" s="110"/>
      <c r="D97" s="110"/>
      <c r="E97" s="111"/>
      <c r="F97" s="111"/>
      <c r="G97" s="110"/>
      <c r="H97" s="110"/>
      <c r="I97" s="111"/>
      <c r="J97" s="111"/>
      <c r="K97" s="580"/>
      <c r="L97" s="111"/>
      <c r="M97" s="110"/>
      <c r="N97" s="111"/>
      <c r="O97" s="580"/>
      <c r="P97" s="124"/>
      <c r="Q97" s="110"/>
      <c r="R97" s="110"/>
      <c r="S97" s="110"/>
      <c r="T97" s="110"/>
      <c r="U97" s="124"/>
      <c r="V97" s="124"/>
      <c r="W97" s="110"/>
      <c r="X97" s="110"/>
      <c r="Y97" s="124"/>
      <c r="Z97" s="124"/>
      <c r="AA97" s="580"/>
      <c r="AB97" s="124"/>
      <c r="AC97" s="110"/>
      <c r="AD97" s="110"/>
      <c r="AE97" s="580"/>
      <c r="AF97" s="124"/>
      <c r="AG97" s="110"/>
      <c r="AH97" s="110"/>
    </row>
    <row r="98" spans="1:34" ht="20.100000000000001" customHeight="1">
      <c r="A98" s="585"/>
      <c r="B98" s="191" t="s">
        <v>78</v>
      </c>
      <c r="C98" s="110"/>
      <c r="D98" s="110"/>
      <c r="E98" s="111"/>
      <c r="F98" s="111"/>
      <c r="G98" s="110"/>
      <c r="H98" s="110"/>
      <c r="I98" s="111"/>
      <c r="J98" s="111"/>
      <c r="K98" s="581"/>
      <c r="L98" s="111"/>
      <c r="M98" s="110"/>
      <c r="N98" s="111"/>
      <c r="O98" s="581"/>
      <c r="P98" s="124"/>
      <c r="Q98" s="110"/>
      <c r="R98" s="110"/>
      <c r="S98" s="110"/>
      <c r="T98" s="110"/>
      <c r="U98" s="124"/>
      <c r="V98" s="124"/>
      <c r="W98" s="110"/>
      <c r="X98" s="110"/>
      <c r="Y98" s="124"/>
      <c r="Z98" s="124"/>
      <c r="AA98" s="581"/>
      <c r="AB98" s="124"/>
      <c r="AC98" s="110"/>
      <c r="AD98" s="110"/>
      <c r="AE98" s="581"/>
      <c r="AF98" s="124"/>
      <c r="AG98" s="110"/>
      <c r="AH98" s="110"/>
    </row>
    <row r="99" spans="1:34" ht="20.100000000000001" customHeight="1">
      <c r="A99" s="585"/>
      <c r="B99" s="192" t="s">
        <v>79</v>
      </c>
      <c r="C99" s="194">
        <f>SUM(C96:C98)</f>
        <v>0</v>
      </c>
      <c r="D99" s="194">
        <f t="shared" ref="D99" si="652">SUM(D96:D98)</f>
        <v>0</v>
      </c>
      <c r="E99" s="196">
        <f t="shared" ref="E99" si="653">SUM(E96:E98)</f>
        <v>0</v>
      </c>
      <c r="F99" s="196">
        <f t="shared" ref="F99" si="654">SUM(F96:F98)</f>
        <v>0</v>
      </c>
      <c r="G99" s="194">
        <f t="shared" ref="G99" si="655">SUM(G96:G98)</f>
        <v>0</v>
      </c>
      <c r="H99" s="194">
        <f t="shared" ref="H99" si="656">SUM(H96:H98)</f>
        <v>0</v>
      </c>
      <c r="I99" s="196">
        <f t="shared" ref="I99" si="657">SUM(I96:I98)</f>
        <v>0</v>
      </c>
      <c r="J99" s="196">
        <f t="shared" ref="J99" si="658">SUM(J96:J98)</f>
        <v>0</v>
      </c>
      <c r="K99" s="194">
        <f t="shared" ref="K99" si="659">SUM(K96:K98)</f>
        <v>0</v>
      </c>
      <c r="L99" s="196">
        <f t="shared" ref="L99" si="660">SUM(L96:L98)</f>
        <v>0</v>
      </c>
      <c r="M99" s="194">
        <f t="shared" ref="M99" si="661">SUM(M96:M98)</f>
        <v>0</v>
      </c>
      <c r="N99" s="196">
        <f t="shared" ref="N99" si="662">SUM(N96:N98)</f>
        <v>0</v>
      </c>
      <c r="O99" s="194">
        <f t="shared" ref="O99" si="663">SUM(O96:O98)</f>
        <v>0</v>
      </c>
      <c r="P99" s="194">
        <f t="shared" ref="P99" si="664">SUM(P96:P98)</f>
        <v>0</v>
      </c>
      <c r="Q99" s="194">
        <f t="shared" ref="Q99" si="665">SUM(Q96:Q98)</f>
        <v>0</v>
      </c>
      <c r="R99" s="194">
        <f t="shared" ref="R99" si="666">SUM(R96:R98)</f>
        <v>0</v>
      </c>
      <c r="S99" s="194">
        <f t="shared" ref="S99" si="667">SUM(S96:S98)</f>
        <v>0</v>
      </c>
      <c r="T99" s="194">
        <f t="shared" ref="T99" si="668">SUM(T96:T98)</f>
        <v>0</v>
      </c>
      <c r="U99" s="194">
        <f t="shared" ref="U99" si="669">SUM(U96:U98)</f>
        <v>0</v>
      </c>
      <c r="V99" s="194">
        <f t="shared" ref="V99" si="670">SUM(V96:V98)</f>
        <v>0</v>
      </c>
      <c r="W99" s="194">
        <f t="shared" ref="W99" si="671">SUM(W96:W98)</f>
        <v>0</v>
      </c>
      <c r="X99" s="194">
        <f t="shared" ref="X99" si="672">SUM(X96:X98)</f>
        <v>0</v>
      </c>
      <c r="Y99" s="194">
        <f t="shared" ref="Y99" si="673">SUM(Y96:Y98)</f>
        <v>0</v>
      </c>
      <c r="Z99" s="194">
        <f t="shared" ref="Z99" si="674">SUM(Z96:Z98)</f>
        <v>0</v>
      </c>
      <c r="AA99" s="194">
        <f t="shared" ref="AA99" si="675">SUM(AA96:AA98)</f>
        <v>0</v>
      </c>
      <c r="AB99" s="194">
        <f t="shared" ref="AB99" si="676">SUM(AB96:AB98)</f>
        <v>0</v>
      </c>
      <c r="AC99" s="194">
        <f t="shared" ref="AC99" si="677">SUM(AC96:AC98)</f>
        <v>0</v>
      </c>
      <c r="AD99" s="194">
        <f t="shared" ref="AD99" si="678">SUM(AD96:AD98)</f>
        <v>0</v>
      </c>
      <c r="AE99" s="194">
        <f t="shared" ref="AE99" si="679">SUM(AE96:AE98)</f>
        <v>0</v>
      </c>
      <c r="AF99" s="194">
        <f t="shared" ref="AF99" si="680">SUM(AF96:AF98)</f>
        <v>0</v>
      </c>
      <c r="AG99" s="194">
        <f t="shared" ref="AG99" si="681">SUM(AG96:AG98)</f>
        <v>0</v>
      </c>
      <c r="AH99" s="194">
        <f t="shared" ref="AH99" si="682">SUM(AH96:AH98)</f>
        <v>0</v>
      </c>
    </row>
    <row r="100" spans="1:34" ht="20.100000000000001" customHeight="1">
      <c r="A100" s="585" t="s">
        <v>102</v>
      </c>
      <c r="B100" s="191" t="s">
        <v>76</v>
      </c>
      <c r="C100" s="110"/>
      <c r="D100" s="110"/>
      <c r="E100" s="111"/>
      <c r="F100" s="111"/>
      <c r="G100" s="110"/>
      <c r="H100" s="110"/>
      <c r="I100" s="111"/>
      <c r="J100" s="111"/>
      <c r="K100" s="579"/>
      <c r="L100" s="111"/>
      <c r="M100" s="110"/>
      <c r="N100" s="111"/>
      <c r="O100" s="579"/>
      <c r="P100" s="111"/>
      <c r="Q100" s="110"/>
      <c r="R100" s="110"/>
      <c r="S100" s="110"/>
      <c r="T100" s="110"/>
      <c r="U100" s="124"/>
      <c r="V100" s="124"/>
      <c r="W100" s="110"/>
      <c r="X100" s="110"/>
      <c r="Y100" s="124"/>
      <c r="Z100" s="124"/>
      <c r="AA100" s="579"/>
      <c r="AB100" s="124"/>
      <c r="AC100" s="110"/>
      <c r="AD100" s="110"/>
      <c r="AE100" s="579"/>
      <c r="AF100" s="124"/>
      <c r="AG100" s="110"/>
      <c r="AH100" s="110"/>
    </row>
    <row r="101" spans="1:34" ht="20.100000000000001" customHeight="1">
      <c r="A101" s="585"/>
      <c r="B101" s="191" t="s">
        <v>77</v>
      </c>
      <c r="C101" s="110"/>
      <c r="D101" s="110"/>
      <c r="E101" s="111"/>
      <c r="F101" s="111"/>
      <c r="G101" s="110"/>
      <c r="H101" s="110"/>
      <c r="I101" s="111"/>
      <c r="J101" s="111"/>
      <c r="K101" s="580"/>
      <c r="L101" s="111"/>
      <c r="M101" s="110"/>
      <c r="N101" s="111"/>
      <c r="O101" s="580"/>
      <c r="P101" s="124"/>
      <c r="Q101" s="110"/>
      <c r="R101" s="110"/>
      <c r="S101" s="110"/>
      <c r="T101" s="110"/>
      <c r="U101" s="124"/>
      <c r="V101" s="124"/>
      <c r="W101" s="110"/>
      <c r="X101" s="110"/>
      <c r="Y101" s="124"/>
      <c r="Z101" s="124"/>
      <c r="AA101" s="580"/>
      <c r="AB101" s="124"/>
      <c r="AC101" s="110"/>
      <c r="AD101" s="110"/>
      <c r="AE101" s="580"/>
      <c r="AF101" s="124"/>
      <c r="AG101" s="110"/>
      <c r="AH101" s="110"/>
    </row>
    <row r="102" spans="1:34" ht="20.100000000000001" customHeight="1">
      <c r="A102" s="585"/>
      <c r="B102" s="191" t="s">
        <v>78</v>
      </c>
      <c r="C102" s="110"/>
      <c r="D102" s="110"/>
      <c r="E102" s="111"/>
      <c r="F102" s="111"/>
      <c r="G102" s="110"/>
      <c r="H102" s="110"/>
      <c r="I102" s="111"/>
      <c r="J102" s="111"/>
      <c r="K102" s="581"/>
      <c r="L102" s="111"/>
      <c r="M102" s="110"/>
      <c r="N102" s="111"/>
      <c r="O102" s="581"/>
      <c r="P102" s="124"/>
      <c r="Q102" s="110"/>
      <c r="R102" s="110"/>
      <c r="S102" s="110"/>
      <c r="T102" s="110"/>
      <c r="U102" s="124"/>
      <c r="V102" s="124"/>
      <c r="W102" s="110"/>
      <c r="X102" s="110"/>
      <c r="Y102" s="124"/>
      <c r="Z102" s="124"/>
      <c r="AA102" s="581"/>
      <c r="AB102" s="124"/>
      <c r="AC102" s="110"/>
      <c r="AD102" s="110"/>
      <c r="AE102" s="581"/>
      <c r="AF102" s="124"/>
      <c r="AG102" s="110"/>
      <c r="AH102" s="110"/>
    </row>
    <row r="103" spans="1:34" ht="20.100000000000001" customHeight="1">
      <c r="A103" s="585"/>
      <c r="B103" s="192" t="s">
        <v>79</v>
      </c>
      <c r="C103" s="194">
        <f>SUM(C100:C102)</f>
        <v>0</v>
      </c>
      <c r="D103" s="194">
        <f t="shared" ref="D103" si="683">SUM(D100:D102)</f>
        <v>0</v>
      </c>
      <c r="E103" s="196">
        <f t="shared" ref="E103" si="684">SUM(E100:E102)</f>
        <v>0</v>
      </c>
      <c r="F103" s="196">
        <f t="shared" ref="F103" si="685">SUM(F100:F102)</f>
        <v>0</v>
      </c>
      <c r="G103" s="194">
        <f t="shared" ref="G103" si="686">SUM(G100:G102)</f>
        <v>0</v>
      </c>
      <c r="H103" s="194">
        <f t="shared" ref="H103" si="687">SUM(H100:H102)</f>
        <v>0</v>
      </c>
      <c r="I103" s="196">
        <f t="shared" ref="I103" si="688">SUM(I100:I102)</f>
        <v>0</v>
      </c>
      <c r="J103" s="196">
        <f t="shared" ref="J103" si="689">SUM(J100:J102)</f>
        <v>0</v>
      </c>
      <c r="K103" s="194">
        <f t="shared" ref="K103" si="690">SUM(K100:K102)</f>
        <v>0</v>
      </c>
      <c r="L103" s="196">
        <f t="shared" ref="L103" si="691">SUM(L100:L102)</f>
        <v>0</v>
      </c>
      <c r="M103" s="194">
        <f t="shared" ref="M103" si="692">SUM(M100:M102)</f>
        <v>0</v>
      </c>
      <c r="N103" s="196">
        <f t="shared" ref="N103" si="693">SUM(N100:N102)</f>
        <v>0</v>
      </c>
      <c r="O103" s="194">
        <f t="shared" ref="O103" si="694">SUM(O100:O102)</f>
        <v>0</v>
      </c>
      <c r="P103" s="194">
        <f t="shared" ref="P103" si="695">SUM(P100:P102)</f>
        <v>0</v>
      </c>
      <c r="Q103" s="194">
        <f t="shared" ref="Q103" si="696">SUM(Q100:Q102)</f>
        <v>0</v>
      </c>
      <c r="R103" s="194">
        <f t="shared" ref="R103" si="697">SUM(R100:R102)</f>
        <v>0</v>
      </c>
      <c r="S103" s="194">
        <f t="shared" ref="S103" si="698">SUM(S100:S102)</f>
        <v>0</v>
      </c>
      <c r="T103" s="194">
        <f t="shared" ref="T103" si="699">SUM(T100:T102)</f>
        <v>0</v>
      </c>
      <c r="U103" s="194">
        <f t="shared" ref="U103" si="700">SUM(U100:U102)</f>
        <v>0</v>
      </c>
      <c r="V103" s="194">
        <f t="shared" ref="V103" si="701">SUM(V100:V102)</f>
        <v>0</v>
      </c>
      <c r="W103" s="194">
        <f t="shared" ref="W103" si="702">SUM(W100:W102)</f>
        <v>0</v>
      </c>
      <c r="X103" s="194">
        <f t="shared" ref="X103" si="703">SUM(X100:X102)</f>
        <v>0</v>
      </c>
      <c r="Y103" s="194">
        <f t="shared" ref="Y103" si="704">SUM(Y100:Y102)</f>
        <v>0</v>
      </c>
      <c r="Z103" s="194">
        <f t="shared" ref="Z103" si="705">SUM(Z100:Z102)</f>
        <v>0</v>
      </c>
      <c r="AA103" s="194">
        <f t="shared" ref="AA103" si="706">SUM(AA100:AA102)</f>
        <v>0</v>
      </c>
      <c r="AB103" s="194">
        <f t="shared" ref="AB103" si="707">SUM(AB100:AB102)</f>
        <v>0</v>
      </c>
      <c r="AC103" s="194">
        <f t="shared" ref="AC103" si="708">SUM(AC100:AC102)</f>
        <v>0</v>
      </c>
      <c r="AD103" s="194">
        <f t="shared" ref="AD103" si="709">SUM(AD100:AD102)</f>
        <v>0</v>
      </c>
      <c r="AE103" s="194">
        <f t="shared" ref="AE103" si="710">SUM(AE100:AE102)</f>
        <v>0</v>
      </c>
      <c r="AF103" s="194">
        <f t="shared" ref="AF103" si="711">SUM(AF100:AF102)</f>
        <v>0</v>
      </c>
      <c r="AG103" s="194">
        <f t="shared" ref="AG103" si="712">SUM(AG100:AG102)</f>
        <v>0</v>
      </c>
      <c r="AH103" s="194">
        <f t="shared" ref="AH103" si="713">SUM(AH100:AH102)</f>
        <v>0</v>
      </c>
    </row>
    <row r="104" spans="1:34" ht="20.100000000000001" customHeight="1">
      <c r="A104" s="585" t="s">
        <v>103</v>
      </c>
      <c r="B104" s="191" t="s">
        <v>76</v>
      </c>
      <c r="C104" s="110"/>
      <c r="D104" s="110"/>
      <c r="E104" s="111"/>
      <c r="F104" s="111"/>
      <c r="G104" s="110"/>
      <c r="H104" s="110"/>
      <c r="I104" s="111"/>
      <c r="J104" s="111"/>
      <c r="K104" s="579"/>
      <c r="L104" s="111"/>
      <c r="M104" s="110"/>
      <c r="N104" s="111"/>
      <c r="O104" s="579"/>
      <c r="P104" s="111"/>
      <c r="Q104" s="110"/>
      <c r="R104" s="110"/>
      <c r="S104" s="110"/>
      <c r="T104" s="110"/>
      <c r="U104" s="124"/>
      <c r="V104" s="124"/>
      <c r="W104" s="110"/>
      <c r="X104" s="110"/>
      <c r="Y104" s="124"/>
      <c r="Z104" s="124"/>
      <c r="AA104" s="579"/>
      <c r="AB104" s="124"/>
      <c r="AC104" s="110"/>
      <c r="AD104" s="110"/>
      <c r="AE104" s="579"/>
      <c r="AF104" s="124"/>
      <c r="AG104" s="110"/>
      <c r="AH104" s="110"/>
    </row>
    <row r="105" spans="1:34" ht="20.100000000000001" customHeight="1">
      <c r="A105" s="585"/>
      <c r="B105" s="191" t="s">
        <v>77</v>
      </c>
      <c r="C105" s="110"/>
      <c r="D105" s="110"/>
      <c r="E105" s="111"/>
      <c r="F105" s="111"/>
      <c r="G105" s="110"/>
      <c r="H105" s="110"/>
      <c r="I105" s="111"/>
      <c r="J105" s="111"/>
      <c r="K105" s="580"/>
      <c r="L105" s="111"/>
      <c r="M105" s="110"/>
      <c r="N105" s="111"/>
      <c r="O105" s="580"/>
      <c r="P105" s="124"/>
      <c r="Q105" s="110"/>
      <c r="R105" s="110"/>
      <c r="S105" s="110"/>
      <c r="T105" s="110"/>
      <c r="U105" s="124"/>
      <c r="V105" s="124"/>
      <c r="W105" s="110"/>
      <c r="X105" s="110"/>
      <c r="Y105" s="124"/>
      <c r="Z105" s="124"/>
      <c r="AA105" s="580"/>
      <c r="AB105" s="124"/>
      <c r="AC105" s="110"/>
      <c r="AD105" s="110"/>
      <c r="AE105" s="580"/>
      <c r="AF105" s="124"/>
      <c r="AG105" s="110"/>
      <c r="AH105" s="110"/>
    </row>
    <row r="106" spans="1:34" ht="20.100000000000001" customHeight="1">
      <c r="A106" s="585"/>
      <c r="B106" s="191" t="s">
        <v>78</v>
      </c>
      <c r="C106" s="110"/>
      <c r="D106" s="110"/>
      <c r="E106" s="111"/>
      <c r="F106" s="111"/>
      <c r="G106" s="110"/>
      <c r="H106" s="110"/>
      <c r="I106" s="111"/>
      <c r="J106" s="111"/>
      <c r="K106" s="581"/>
      <c r="L106" s="111"/>
      <c r="M106" s="110"/>
      <c r="N106" s="111"/>
      <c r="O106" s="581"/>
      <c r="P106" s="124"/>
      <c r="Q106" s="110"/>
      <c r="R106" s="110"/>
      <c r="S106" s="110"/>
      <c r="T106" s="110"/>
      <c r="U106" s="124"/>
      <c r="V106" s="124"/>
      <c r="W106" s="110"/>
      <c r="X106" s="110"/>
      <c r="Y106" s="124"/>
      <c r="Z106" s="124"/>
      <c r="AA106" s="581"/>
      <c r="AB106" s="124"/>
      <c r="AC106" s="110"/>
      <c r="AD106" s="110"/>
      <c r="AE106" s="581"/>
      <c r="AF106" s="124"/>
      <c r="AG106" s="110"/>
      <c r="AH106" s="110"/>
    </row>
    <row r="107" spans="1:34" ht="20.100000000000001" customHeight="1">
      <c r="A107" s="585"/>
      <c r="B107" s="192" t="s">
        <v>79</v>
      </c>
      <c r="C107" s="194">
        <f>SUM(C104:C106)</f>
        <v>0</v>
      </c>
      <c r="D107" s="194">
        <f t="shared" ref="D107" si="714">SUM(D104:D106)</f>
        <v>0</v>
      </c>
      <c r="E107" s="196">
        <f t="shared" ref="E107" si="715">SUM(E104:E106)</f>
        <v>0</v>
      </c>
      <c r="F107" s="196">
        <f t="shared" ref="F107" si="716">SUM(F104:F106)</f>
        <v>0</v>
      </c>
      <c r="G107" s="194">
        <f t="shared" ref="G107" si="717">SUM(G104:G106)</f>
        <v>0</v>
      </c>
      <c r="H107" s="194">
        <f t="shared" ref="H107" si="718">SUM(H104:H106)</f>
        <v>0</v>
      </c>
      <c r="I107" s="196">
        <f t="shared" ref="I107" si="719">SUM(I104:I106)</f>
        <v>0</v>
      </c>
      <c r="J107" s="196">
        <f t="shared" ref="J107" si="720">SUM(J104:J106)</f>
        <v>0</v>
      </c>
      <c r="K107" s="194">
        <f t="shared" ref="K107" si="721">SUM(K104:K106)</f>
        <v>0</v>
      </c>
      <c r="L107" s="196">
        <f t="shared" ref="L107" si="722">SUM(L104:L106)</f>
        <v>0</v>
      </c>
      <c r="M107" s="194">
        <f t="shared" ref="M107" si="723">SUM(M104:M106)</f>
        <v>0</v>
      </c>
      <c r="N107" s="196">
        <f t="shared" ref="N107" si="724">SUM(N104:N106)</f>
        <v>0</v>
      </c>
      <c r="O107" s="194">
        <f t="shared" ref="O107" si="725">SUM(O104:O106)</f>
        <v>0</v>
      </c>
      <c r="P107" s="194">
        <f t="shared" ref="P107" si="726">SUM(P104:P106)</f>
        <v>0</v>
      </c>
      <c r="Q107" s="194">
        <f t="shared" ref="Q107" si="727">SUM(Q104:Q106)</f>
        <v>0</v>
      </c>
      <c r="R107" s="194">
        <f t="shared" ref="R107" si="728">SUM(R104:R106)</f>
        <v>0</v>
      </c>
      <c r="S107" s="194">
        <f t="shared" ref="S107" si="729">SUM(S104:S106)</f>
        <v>0</v>
      </c>
      <c r="T107" s="194">
        <f t="shared" ref="T107" si="730">SUM(T104:T106)</f>
        <v>0</v>
      </c>
      <c r="U107" s="194">
        <f t="shared" ref="U107" si="731">SUM(U104:U106)</f>
        <v>0</v>
      </c>
      <c r="V107" s="194">
        <f t="shared" ref="V107" si="732">SUM(V104:V106)</f>
        <v>0</v>
      </c>
      <c r="W107" s="194">
        <f t="shared" ref="W107" si="733">SUM(W104:W106)</f>
        <v>0</v>
      </c>
      <c r="X107" s="194">
        <f t="shared" ref="X107" si="734">SUM(X104:X106)</f>
        <v>0</v>
      </c>
      <c r="Y107" s="194">
        <f t="shared" ref="Y107" si="735">SUM(Y104:Y106)</f>
        <v>0</v>
      </c>
      <c r="Z107" s="194">
        <f t="shared" ref="Z107" si="736">SUM(Z104:Z106)</f>
        <v>0</v>
      </c>
      <c r="AA107" s="194">
        <f t="shared" ref="AA107" si="737">SUM(AA104:AA106)</f>
        <v>0</v>
      </c>
      <c r="AB107" s="194">
        <f t="shared" ref="AB107" si="738">SUM(AB104:AB106)</f>
        <v>0</v>
      </c>
      <c r="AC107" s="194">
        <f t="shared" ref="AC107" si="739">SUM(AC104:AC106)</f>
        <v>0</v>
      </c>
      <c r="AD107" s="194">
        <f t="shared" ref="AD107" si="740">SUM(AD104:AD106)</f>
        <v>0</v>
      </c>
      <c r="AE107" s="194">
        <f t="shared" ref="AE107" si="741">SUM(AE104:AE106)</f>
        <v>0</v>
      </c>
      <c r="AF107" s="194">
        <f t="shared" ref="AF107" si="742">SUM(AF104:AF106)</f>
        <v>0</v>
      </c>
      <c r="AG107" s="194">
        <f t="shared" ref="AG107" si="743">SUM(AG104:AG106)</f>
        <v>0</v>
      </c>
      <c r="AH107" s="194">
        <f t="shared" ref="AH107" si="744">SUM(AH104:AH106)</f>
        <v>0</v>
      </c>
    </row>
    <row r="108" spans="1:34" ht="20.100000000000001" customHeight="1">
      <c r="A108" s="585" t="s">
        <v>104</v>
      </c>
      <c r="B108" s="191" t="s">
        <v>76</v>
      </c>
      <c r="C108" s="110"/>
      <c r="D108" s="110"/>
      <c r="E108" s="111"/>
      <c r="F108" s="111"/>
      <c r="G108" s="110"/>
      <c r="H108" s="110"/>
      <c r="I108" s="111"/>
      <c r="J108" s="111"/>
      <c r="K108" s="579"/>
      <c r="L108" s="111"/>
      <c r="M108" s="110"/>
      <c r="N108" s="111"/>
      <c r="O108" s="579"/>
      <c r="P108" s="111"/>
      <c r="Q108" s="110"/>
      <c r="R108" s="110"/>
      <c r="S108" s="110"/>
      <c r="T108" s="110"/>
      <c r="U108" s="124"/>
      <c r="V108" s="124"/>
      <c r="W108" s="110"/>
      <c r="X108" s="110"/>
      <c r="Y108" s="124"/>
      <c r="Z108" s="124"/>
      <c r="AA108" s="579"/>
      <c r="AB108" s="124"/>
      <c r="AC108" s="110"/>
      <c r="AD108" s="110"/>
      <c r="AE108" s="579"/>
      <c r="AF108" s="124"/>
      <c r="AG108" s="110"/>
      <c r="AH108" s="110"/>
    </row>
    <row r="109" spans="1:34" ht="20.100000000000001" customHeight="1">
      <c r="A109" s="585"/>
      <c r="B109" s="191" t="s">
        <v>77</v>
      </c>
      <c r="C109" s="110"/>
      <c r="D109" s="110"/>
      <c r="E109" s="111"/>
      <c r="F109" s="111"/>
      <c r="G109" s="110"/>
      <c r="H109" s="110"/>
      <c r="I109" s="111"/>
      <c r="J109" s="111"/>
      <c r="K109" s="580"/>
      <c r="L109" s="111"/>
      <c r="M109" s="110"/>
      <c r="N109" s="111"/>
      <c r="O109" s="580"/>
      <c r="P109" s="124"/>
      <c r="Q109" s="110"/>
      <c r="R109" s="110"/>
      <c r="S109" s="110"/>
      <c r="T109" s="110"/>
      <c r="U109" s="124"/>
      <c r="V109" s="124"/>
      <c r="W109" s="110"/>
      <c r="X109" s="110"/>
      <c r="Y109" s="124"/>
      <c r="Z109" s="124"/>
      <c r="AA109" s="580"/>
      <c r="AB109" s="124"/>
      <c r="AC109" s="110"/>
      <c r="AD109" s="110"/>
      <c r="AE109" s="580"/>
      <c r="AF109" s="124"/>
      <c r="AG109" s="110"/>
      <c r="AH109" s="110"/>
    </row>
    <row r="110" spans="1:34" ht="20.100000000000001" customHeight="1">
      <c r="A110" s="585"/>
      <c r="B110" s="191" t="s">
        <v>78</v>
      </c>
      <c r="C110" s="110"/>
      <c r="D110" s="110"/>
      <c r="E110" s="111"/>
      <c r="F110" s="111"/>
      <c r="G110" s="110"/>
      <c r="H110" s="110"/>
      <c r="I110" s="111"/>
      <c r="J110" s="111"/>
      <c r="K110" s="581"/>
      <c r="L110" s="111"/>
      <c r="M110" s="110"/>
      <c r="N110" s="111"/>
      <c r="O110" s="581"/>
      <c r="P110" s="124"/>
      <c r="Q110" s="110"/>
      <c r="R110" s="110"/>
      <c r="S110" s="110"/>
      <c r="T110" s="110"/>
      <c r="U110" s="124"/>
      <c r="V110" s="124"/>
      <c r="W110" s="110"/>
      <c r="X110" s="110"/>
      <c r="Y110" s="124"/>
      <c r="Z110" s="124"/>
      <c r="AA110" s="581"/>
      <c r="AB110" s="124"/>
      <c r="AC110" s="110"/>
      <c r="AD110" s="110"/>
      <c r="AE110" s="581"/>
      <c r="AF110" s="124"/>
      <c r="AG110" s="110"/>
      <c r="AH110" s="110"/>
    </row>
    <row r="111" spans="1:34" ht="20.100000000000001" customHeight="1">
      <c r="A111" s="585"/>
      <c r="B111" s="192" t="s">
        <v>79</v>
      </c>
      <c r="C111" s="194">
        <f>SUM(C108:C110)</f>
        <v>0</v>
      </c>
      <c r="D111" s="194">
        <f t="shared" ref="D111" si="745">SUM(D108:D110)</f>
        <v>0</v>
      </c>
      <c r="E111" s="196">
        <f t="shared" ref="E111" si="746">SUM(E108:E110)</f>
        <v>0</v>
      </c>
      <c r="F111" s="196">
        <f t="shared" ref="F111" si="747">SUM(F108:F110)</f>
        <v>0</v>
      </c>
      <c r="G111" s="194">
        <f t="shared" ref="G111" si="748">SUM(G108:G110)</f>
        <v>0</v>
      </c>
      <c r="H111" s="194">
        <f t="shared" ref="H111" si="749">SUM(H108:H110)</f>
        <v>0</v>
      </c>
      <c r="I111" s="196">
        <f t="shared" ref="I111" si="750">SUM(I108:I110)</f>
        <v>0</v>
      </c>
      <c r="J111" s="196">
        <f t="shared" ref="J111" si="751">SUM(J108:J110)</f>
        <v>0</v>
      </c>
      <c r="K111" s="194">
        <f t="shared" ref="K111" si="752">SUM(K108:K110)</f>
        <v>0</v>
      </c>
      <c r="L111" s="196">
        <f t="shared" ref="L111" si="753">SUM(L108:L110)</f>
        <v>0</v>
      </c>
      <c r="M111" s="194">
        <f t="shared" ref="M111" si="754">SUM(M108:M110)</f>
        <v>0</v>
      </c>
      <c r="N111" s="196">
        <f t="shared" ref="N111" si="755">SUM(N108:N110)</f>
        <v>0</v>
      </c>
      <c r="O111" s="194">
        <f t="shared" ref="O111" si="756">SUM(O108:O110)</f>
        <v>0</v>
      </c>
      <c r="P111" s="194">
        <f t="shared" ref="P111" si="757">SUM(P108:P110)</f>
        <v>0</v>
      </c>
      <c r="Q111" s="194">
        <f t="shared" ref="Q111" si="758">SUM(Q108:Q110)</f>
        <v>0</v>
      </c>
      <c r="R111" s="194">
        <f t="shared" ref="R111" si="759">SUM(R108:R110)</f>
        <v>0</v>
      </c>
      <c r="S111" s="194">
        <f t="shared" ref="S111" si="760">SUM(S108:S110)</f>
        <v>0</v>
      </c>
      <c r="T111" s="194">
        <f t="shared" ref="T111" si="761">SUM(T108:T110)</f>
        <v>0</v>
      </c>
      <c r="U111" s="194">
        <f t="shared" ref="U111" si="762">SUM(U108:U110)</f>
        <v>0</v>
      </c>
      <c r="V111" s="194">
        <f t="shared" ref="V111" si="763">SUM(V108:V110)</f>
        <v>0</v>
      </c>
      <c r="W111" s="194">
        <f t="shared" ref="W111" si="764">SUM(W108:W110)</f>
        <v>0</v>
      </c>
      <c r="X111" s="194">
        <f t="shared" ref="X111" si="765">SUM(X108:X110)</f>
        <v>0</v>
      </c>
      <c r="Y111" s="194">
        <f t="shared" ref="Y111" si="766">SUM(Y108:Y110)</f>
        <v>0</v>
      </c>
      <c r="Z111" s="194">
        <f t="shared" ref="Z111" si="767">SUM(Z108:Z110)</f>
        <v>0</v>
      </c>
      <c r="AA111" s="194">
        <f t="shared" ref="AA111" si="768">SUM(AA108:AA110)</f>
        <v>0</v>
      </c>
      <c r="AB111" s="194">
        <f t="shared" ref="AB111" si="769">SUM(AB108:AB110)</f>
        <v>0</v>
      </c>
      <c r="AC111" s="194">
        <f t="shared" ref="AC111" si="770">SUM(AC108:AC110)</f>
        <v>0</v>
      </c>
      <c r="AD111" s="194">
        <f t="shared" ref="AD111" si="771">SUM(AD108:AD110)</f>
        <v>0</v>
      </c>
      <c r="AE111" s="194">
        <f t="shared" ref="AE111" si="772">SUM(AE108:AE110)</f>
        <v>0</v>
      </c>
      <c r="AF111" s="194">
        <f t="shared" ref="AF111" si="773">SUM(AF108:AF110)</f>
        <v>0</v>
      </c>
      <c r="AG111" s="194">
        <f t="shared" ref="AG111" si="774">SUM(AG108:AG110)</f>
        <v>0</v>
      </c>
      <c r="AH111" s="194">
        <f t="shared" ref="AH111" si="775">SUM(AH108:AH110)</f>
        <v>0</v>
      </c>
    </row>
    <row r="112" spans="1:34" ht="20.100000000000001" customHeight="1">
      <c r="A112" s="585" t="s">
        <v>105</v>
      </c>
      <c r="B112" s="191" t="s">
        <v>76</v>
      </c>
      <c r="C112" s="110"/>
      <c r="D112" s="110"/>
      <c r="E112" s="111"/>
      <c r="F112" s="111"/>
      <c r="G112" s="110"/>
      <c r="H112" s="110"/>
      <c r="I112" s="111"/>
      <c r="J112" s="111"/>
      <c r="K112" s="579"/>
      <c r="L112" s="111"/>
      <c r="M112" s="110"/>
      <c r="N112" s="111"/>
      <c r="O112" s="579"/>
      <c r="P112" s="111"/>
      <c r="Q112" s="110"/>
      <c r="R112" s="110"/>
      <c r="S112" s="110"/>
      <c r="T112" s="110"/>
      <c r="U112" s="124"/>
      <c r="V112" s="124"/>
      <c r="W112" s="110"/>
      <c r="X112" s="110"/>
      <c r="Y112" s="124"/>
      <c r="Z112" s="124"/>
      <c r="AA112" s="579"/>
      <c r="AB112" s="124"/>
      <c r="AC112" s="110"/>
      <c r="AD112" s="110"/>
      <c r="AE112" s="579"/>
      <c r="AF112" s="124"/>
      <c r="AG112" s="110"/>
      <c r="AH112" s="110"/>
    </row>
    <row r="113" spans="1:34" ht="20.100000000000001" customHeight="1">
      <c r="A113" s="585"/>
      <c r="B113" s="191" t="s">
        <v>77</v>
      </c>
      <c r="C113" s="110"/>
      <c r="D113" s="110"/>
      <c r="E113" s="111"/>
      <c r="F113" s="111"/>
      <c r="G113" s="110"/>
      <c r="H113" s="110"/>
      <c r="I113" s="111"/>
      <c r="J113" s="111"/>
      <c r="K113" s="580"/>
      <c r="L113" s="111"/>
      <c r="M113" s="110"/>
      <c r="N113" s="111"/>
      <c r="O113" s="580"/>
      <c r="P113" s="124"/>
      <c r="Q113" s="110"/>
      <c r="R113" s="110"/>
      <c r="S113" s="110"/>
      <c r="T113" s="110"/>
      <c r="U113" s="124"/>
      <c r="V113" s="124"/>
      <c r="W113" s="110"/>
      <c r="X113" s="110"/>
      <c r="Y113" s="124"/>
      <c r="Z113" s="124"/>
      <c r="AA113" s="580"/>
      <c r="AB113" s="124"/>
      <c r="AC113" s="110"/>
      <c r="AD113" s="110"/>
      <c r="AE113" s="580"/>
      <c r="AF113" s="124"/>
      <c r="AG113" s="110"/>
      <c r="AH113" s="110"/>
    </row>
    <row r="114" spans="1:34" ht="20.100000000000001" customHeight="1">
      <c r="A114" s="585"/>
      <c r="B114" s="191" t="s">
        <v>78</v>
      </c>
      <c r="C114" s="110"/>
      <c r="D114" s="110"/>
      <c r="E114" s="111"/>
      <c r="F114" s="111"/>
      <c r="G114" s="110"/>
      <c r="H114" s="110"/>
      <c r="I114" s="111"/>
      <c r="J114" s="111"/>
      <c r="K114" s="581"/>
      <c r="L114" s="111"/>
      <c r="M114" s="110"/>
      <c r="N114" s="111"/>
      <c r="O114" s="581"/>
      <c r="P114" s="124"/>
      <c r="Q114" s="110"/>
      <c r="R114" s="110"/>
      <c r="S114" s="110"/>
      <c r="T114" s="110"/>
      <c r="U114" s="124"/>
      <c r="V114" s="124"/>
      <c r="W114" s="110"/>
      <c r="X114" s="110"/>
      <c r="Y114" s="124"/>
      <c r="Z114" s="124"/>
      <c r="AA114" s="581"/>
      <c r="AB114" s="124"/>
      <c r="AC114" s="110"/>
      <c r="AD114" s="110"/>
      <c r="AE114" s="581"/>
      <c r="AF114" s="124"/>
      <c r="AG114" s="110"/>
      <c r="AH114" s="110"/>
    </row>
    <row r="115" spans="1:34" ht="20.100000000000001" customHeight="1">
      <c r="A115" s="585"/>
      <c r="B115" s="192" t="s">
        <v>79</v>
      </c>
      <c r="C115" s="194">
        <f>SUM(C112:C114)</f>
        <v>0</v>
      </c>
      <c r="D115" s="194">
        <f t="shared" ref="D115" si="776">SUM(D112:D114)</f>
        <v>0</v>
      </c>
      <c r="E115" s="196">
        <f t="shared" ref="E115" si="777">SUM(E112:E114)</f>
        <v>0</v>
      </c>
      <c r="F115" s="196">
        <f t="shared" ref="F115" si="778">SUM(F112:F114)</f>
        <v>0</v>
      </c>
      <c r="G115" s="194">
        <f t="shared" ref="G115" si="779">SUM(G112:G114)</f>
        <v>0</v>
      </c>
      <c r="H115" s="194">
        <f t="shared" ref="H115" si="780">SUM(H112:H114)</f>
        <v>0</v>
      </c>
      <c r="I115" s="196">
        <f t="shared" ref="I115" si="781">SUM(I112:I114)</f>
        <v>0</v>
      </c>
      <c r="J115" s="196">
        <f t="shared" ref="J115" si="782">SUM(J112:J114)</f>
        <v>0</v>
      </c>
      <c r="K115" s="194">
        <f t="shared" ref="K115" si="783">SUM(K112:K114)</f>
        <v>0</v>
      </c>
      <c r="L115" s="196">
        <f t="shared" ref="L115" si="784">SUM(L112:L114)</f>
        <v>0</v>
      </c>
      <c r="M115" s="194">
        <f t="shared" ref="M115" si="785">SUM(M112:M114)</f>
        <v>0</v>
      </c>
      <c r="N115" s="196">
        <f t="shared" ref="N115" si="786">SUM(N112:N114)</f>
        <v>0</v>
      </c>
      <c r="O115" s="194">
        <f t="shared" ref="O115" si="787">SUM(O112:O114)</f>
        <v>0</v>
      </c>
      <c r="P115" s="194">
        <f t="shared" ref="P115" si="788">SUM(P112:P114)</f>
        <v>0</v>
      </c>
      <c r="Q115" s="194">
        <f t="shared" ref="Q115" si="789">SUM(Q112:Q114)</f>
        <v>0</v>
      </c>
      <c r="R115" s="194">
        <f t="shared" ref="R115" si="790">SUM(R112:R114)</f>
        <v>0</v>
      </c>
      <c r="S115" s="194">
        <f t="shared" ref="S115" si="791">SUM(S112:S114)</f>
        <v>0</v>
      </c>
      <c r="T115" s="194">
        <f t="shared" ref="T115" si="792">SUM(T112:T114)</f>
        <v>0</v>
      </c>
      <c r="U115" s="194">
        <f t="shared" ref="U115" si="793">SUM(U112:U114)</f>
        <v>0</v>
      </c>
      <c r="V115" s="194">
        <f t="shared" ref="V115" si="794">SUM(V112:V114)</f>
        <v>0</v>
      </c>
      <c r="W115" s="194">
        <f t="shared" ref="W115" si="795">SUM(W112:W114)</f>
        <v>0</v>
      </c>
      <c r="X115" s="194">
        <f t="shared" ref="X115" si="796">SUM(X112:X114)</f>
        <v>0</v>
      </c>
      <c r="Y115" s="194">
        <f t="shared" ref="Y115" si="797">SUM(Y112:Y114)</f>
        <v>0</v>
      </c>
      <c r="Z115" s="194">
        <f t="shared" ref="Z115" si="798">SUM(Z112:Z114)</f>
        <v>0</v>
      </c>
      <c r="AA115" s="194">
        <f t="shared" ref="AA115" si="799">SUM(AA112:AA114)</f>
        <v>0</v>
      </c>
      <c r="AB115" s="194">
        <f t="shared" ref="AB115" si="800">SUM(AB112:AB114)</f>
        <v>0</v>
      </c>
      <c r="AC115" s="194">
        <f t="shared" ref="AC115" si="801">SUM(AC112:AC114)</f>
        <v>0</v>
      </c>
      <c r="AD115" s="194">
        <f t="shared" ref="AD115" si="802">SUM(AD112:AD114)</f>
        <v>0</v>
      </c>
      <c r="AE115" s="194">
        <f t="shared" ref="AE115" si="803">SUM(AE112:AE114)</f>
        <v>0</v>
      </c>
      <c r="AF115" s="194">
        <f t="shared" ref="AF115" si="804">SUM(AF112:AF114)</f>
        <v>0</v>
      </c>
      <c r="AG115" s="194">
        <f t="shared" ref="AG115" si="805">SUM(AG112:AG114)</f>
        <v>0</v>
      </c>
      <c r="AH115" s="194">
        <f t="shared" ref="AH115" si="806">SUM(AH112:AH114)</f>
        <v>0</v>
      </c>
    </row>
    <row r="116" spans="1:34" ht="20.100000000000001" customHeight="1">
      <c r="A116" s="585" t="s">
        <v>106</v>
      </c>
      <c r="B116" s="191" t="s">
        <v>76</v>
      </c>
      <c r="C116" s="110"/>
      <c r="D116" s="110"/>
      <c r="E116" s="111"/>
      <c r="F116" s="111"/>
      <c r="G116" s="110"/>
      <c r="H116" s="110"/>
      <c r="I116" s="111"/>
      <c r="J116" s="111"/>
      <c r="K116" s="579"/>
      <c r="L116" s="111"/>
      <c r="M116" s="110"/>
      <c r="N116" s="111"/>
      <c r="O116" s="579"/>
      <c r="P116" s="111"/>
      <c r="Q116" s="110"/>
      <c r="R116" s="110"/>
      <c r="S116" s="110"/>
      <c r="T116" s="110"/>
      <c r="U116" s="124"/>
      <c r="V116" s="124"/>
      <c r="W116" s="110"/>
      <c r="X116" s="110"/>
      <c r="Y116" s="124"/>
      <c r="Z116" s="124"/>
      <c r="AA116" s="579"/>
      <c r="AB116" s="124"/>
      <c r="AC116" s="110"/>
      <c r="AD116" s="110"/>
      <c r="AE116" s="579"/>
      <c r="AF116" s="124"/>
      <c r="AG116" s="110"/>
      <c r="AH116" s="110"/>
    </row>
    <row r="117" spans="1:34" ht="20.100000000000001" customHeight="1">
      <c r="A117" s="585"/>
      <c r="B117" s="191" t="s">
        <v>77</v>
      </c>
      <c r="C117" s="110"/>
      <c r="D117" s="110"/>
      <c r="E117" s="111"/>
      <c r="F117" s="111"/>
      <c r="G117" s="110"/>
      <c r="H117" s="110"/>
      <c r="I117" s="111"/>
      <c r="J117" s="111"/>
      <c r="K117" s="580"/>
      <c r="L117" s="111"/>
      <c r="M117" s="110"/>
      <c r="N117" s="111"/>
      <c r="O117" s="580"/>
      <c r="P117" s="124"/>
      <c r="Q117" s="110"/>
      <c r="R117" s="110"/>
      <c r="S117" s="110"/>
      <c r="T117" s="110"/>
      <c r="U117" s="124"/>
      <c r="V117" s="124"/>
      <c r="W117" s="110"/>
      <c r="X117" s="110"/>
      <c r="Y117" s="124"/>
      <c r="Z117" s="124"/>
      <c r="AA117" s="580"/>
      <c r="AB117" s="124"/>
      <c r="AC117" s="110"/>
      <c r="AD117" s="110"/>
      <c r="AE117" s="580"/>
      <c r="AF117" s="124"/>
      <c r="AG117" s="110"/>
      <c r="AH117" s="110"/>
    </row>
    <row r="118" spans="1:34" ht="20.100000000000001" customHeight="1">
      <c r="A118" s="585"/>
      <c r="B118" s="191" t="s">
        <v>78</v>
      </c>
      <c r="C118" s="110"/>
      <c r="D118" s="110"/>
      <c r="E118" s="111"/>
      <c r="F118" s="111"/>
      <c r="G118" s="110"/>
      <c r="H118" s="110"/>
      <c r="I118" s="111"/>
      <c r="J118" s="111"/>
      <c r="K118" s="581"/>
      <c r="L118" s="111"/>
      <c r="M118" s="110"/>
      <c r="N118" s="111"/>
      <c r="O118" s="581"/>
      <c r="P118" s="124"/>
      <c r="Q118" s="110"/>
      <c r="R118" s="110"/>
      <c r="S118" s="110"/>
      <c r="T118" s="110"/>
      <c r="U118" s="124"/>
      <c r="V118" s="124"/>
      <c r="W118" s="110"/>
      <c r="X118" s="110"/>
      <c r="Y118" s="124"/>
      <c r="Z118" s="124"/>
      <c r="AA118" s="581"/>
      <c r="AB118" s="124"/>
      <c r="AC118" s="110"/>
      <c r="AD118" s="110"/>
      <c r="AE118" s="581"/>
      <c r="AF118" s="124"/>
      <c r="AG118" s="110"/>
      <c r="AH118" s="110"/>
    </row>
    <row r="119" spans="1:34" ht="20.100000000000001" customHeight="1">
      <c r="A119" s="585"/>
      <c r="B119" s="192" t="s">
        <v>79</v>
      </c>
      <c r="C119" s="194">
        <f>SUM(C116:C118)</f>
        <v>0</v>
      </c>
      <c r="D119" s="194">
        <f t="shared" ref="D119" si="807">SUM(D116:D118)</f>
        <v>0</v>
      </c>
      <c r="E119" s="196">
        <f t="shared" ref="E119" si="808">SUM(E116:E118)</f>
        <v>0</v>
      </c>
      <c r="F119" s="196">
        <f t="shared" ref="F119" si="809">SUM(F116:F118)</f>
        <v>0</v>
      </c>
      <c r="G119" s="194">
        <f t="shared" ref="G119" si="810">SUM(G116:G118)</f>
        <v>0</v>
      </c>
      <c r="H119" s="194">
        <f t="shared" ref="H119" si="811">SUM(H116:H118)</f>
        <v>0</v>
      </c>
      <c r="I119" s="196">
        <f t="shared" ref="I119" si="812">SUM(I116:I118)</f>
        <v>0</v>
      </c>
      <c r="J119" s="196">
        <f t="shared" ref="J119" si="813">SUM(J116:J118)</f>
        <v>0</v>
      </c>
      <c r="K119" s="194">
        <f t="shared" ref="K119" si="814">SUM(K116:K118)</f>
        <v>0</v>
      </c>
      <c r="L119" s="196">
        <f t="shared" ref="L119" si="815">SUM(L116:L118)</f>
        <v>0</v>
      </c>
      <c r="M119" s="194">
        <f t="shared" ref="M119" si="816">SUM(M116:M118)</f>
        <v>0</v>
      </c>
      <c r="N119" s="196">
        <f t="shared" ref="N119" si="817">SUM(N116:N118)</f>
        <v>0</v>
      </c>
      <c r="O119" s="194">
        <f t="shared" ref="O119" si="818">SUM(O116:O118)</f>
        <v>0</v>
      </c>
      <c r="P119" s="194">
        <f t="shared" ref="P119" si="819">SUM(P116:P118)</f>
        <v>0</v>
      </c>
      <c r="Q119" s="194">
        <f t="shared" ref="Q119" si="820">SUM(Q116:Q118)</f>
        <v>0</v>
      </c>
      <c r="R119" s="194">
        <f t="shared" ref="R119" si="821">SUM(R116:R118)</f>
        <v>0</v>
      </c>
      <c r="S119" s="194">
        <f t="shared" ref="S119" si="822">SUM(S116:S118)</f>
        <v>0</v>
      </c>
      <c r="T119" s="194">
        <f t="shared" ref="T119" si="823">SUM(T116:T118)</f>
        <v>0</v>
      </c>
      <c r="U119" s="194">
        <f t="shared" ref="U119" si="824">SUM(U116:U118)</f>
        <v>0</v>
      </c>
      <c r="V119" s="194">
        <f t="shared" ref="V119" si="825">SUM(V116:V118)</f>
        <v>0</v>
      </c>
      <c r="W119" s="194">
        <f t="shared" ref="W119" si="826">SUM(W116:W118)</f>
        <v>0</v>
      </c>
      <c r="X119" s="194">
        <f t="shared" ref="X119" si="827">SUM(X116:X118)</f>
        <v>0</v>
      </c>
      <c r="Y119" s="194">
        <f t="shared" ref="Y119" si="828">SUM(Y116:Y118)</f>
        <v>0</v>
      </c>
      <c r="Z119" s="194">
        <f t="shared" ref="Z119" si="829">SUM(Z116:Z118)</f>
        <v>0</v>
      </c>
      <c r="AA119" s="194">
        <f t="shared" ref="AA119" si="830">SUM(AA116:AA118)</f>
        <v>0</v>
      </c>
      <c r="AB119" s="194">
        <f t="shared" ref="AB119" si="831">SUM(AB116:AB118)</f>
        <v>0</v>
      </c>
      <c r="AC119" s="194">
        <f t="shared" ref="AC119" si="832">SUM(AC116:AC118)</f>
        <v>0</v>
      </c>
      <c r="AD119" s="194">
        <f t="shared" ref="AD119" si="833">SUM(AD116:AD118)</f>
        <v>0</v>
      </c>
      <c r="AE119" s="194">
        <f t="shared" ref="AE119" si="834">SUM(AE116:AE118)</f>
        <v>0</v>
      </c>
      <c r="AF119" s="194">
        <f t="shared" ref="AF119" si="835">SUM(AF116:AF118)</f>
        <v>0</v>
      </c>
      <c r="AG119" s="194">
        <f t="shared" ref="AG119" si="836">SUM(AG116:AG118)</f>
        <v>0</v>
      </c>
      <c r="AH119" s="194">
        <f t="shared" ref="AH119" si="837">SUM(AH116:AH118)</f>
        <v>0</v>
      </c>
    </row>
    <row r="120" spans="1:34" ht="20.100000000000001" customHeight="1">
      <c r="A120" s="585" t="s">
        <v>107</v>
      </c>
      <c r="B120" s="191" t="s">
        <v>76</v>
      </c>
      <c r="C120" s="110"/>
      <c r="D120" s="110"/>
      <c r="E120" s="111"/>
      <c r="F120" s="111"/>
      <c r="G120" s="110"/>
      <c r="H120" s="110"/>
      <c r="I120" s="111"/>
      <c r="J120" s="111"/>
      <c r="K120" s="579"/>
      <c r="L120" s="111"/>
      <c r="M120" s="110"/>
      <c r="N120" s="111"/>
      <c r="O120" s="579"/>
      <c r="P120" s="111"/>
      <c r="Q120" s="110"/>
      <c r="R120" s="110"/>
      <c r="S120" s="110"/>
      <c r="T120" s="110"/>
      <c r="U120" s="124"/>
      <c r="V120" s="124"/>
      <c r="W120" s="110"/>
      <c r="X120" s="110"/>
      <c r="Y120" s="124"/>
      <c r="Z120" s="124"/>
      <c r="AA120" s="579"/>
      <c r="AB120" s="124"/>
      <c r="AC120" s="110"/>
      <c r="AD120" s="110"/>
      <c r="AE120" s="579"/>
      <c r="AF120" s="124"/>
      <c r="AG120" s="110"/>
      <c r="AH120" s="110"/>
    </row>
    <row r="121" spans="1:34" ht="20.100000000000001" customHeight="1">
      <c r="A121" s="585"/>
      <c r="B121" s="191" t="s">
        <v>77</v>
      </c>
      <c r="C121" s="110"/>
      <c r="D121" s="110"/>
      <c r="E121" s="111"/>
      <c r="F121" s="111"/>
      <c r="G121" s="110"/>
      <c r="H121" s="110"/>
      <c r="I121" s="111"/>
      <c r="J121" s="111"/>
      <c r="K121" s="580"/>
      <c r="L121" s="111"/>
      <c r="M121" s="110"/>
      <c r="N121" s="111"/>
      <c r="O121" s="580"/>
      <c r="P121" s="124"/>
      <c r="Q121" s="110"/>
      <c r="R121" s="110"/>
      <c r="S121" s="110"/>
      <c r="T121" s="110"/>
      <c r="U121" s="124"/>
      <c r="V121" s="124"/>
      <c r="W121" s="110"/>
      <c r="X121" s="110"/>
      <c r="Y121" s="124"/>
      <c r="Z121" s="124"/>
      <c r="AA121" s="580"/>
      <c r="AB121" s="124"/>
      <c r="AC121" s="110"/>
      <c r="AD121" s="110"/>
      <c r="AE121" s="580"/>
      <c r="AF121" s="124"/>
      <c r="AG121" s="110"/>
      <c r="AH121" s="110"/>
    </row>
    <row r="122" spans="1:34" ht="20.100000000000001" customHeight="1">
      <c r="A122" s="585"/>
      <c r="B122" s="191" t="s">
        <v>78</v>
      </c>
      <c r="C122" s="110"/>
      <c r="D122" s="110"/>
      <c r="E122" s="111"/>
      <c r="F122" s="111"/>
      <c r="G122" s="110"/>
      <c r="H122" s="110"/>
      <c r="I122" s="111"/>
      <c r="J122" s="111"/>
      <c r="K122" s="581"/>
      <c r="L122" s="111"/>
      <c r="M122" s="110"/>
      <c r="N122" s="111"/>
      <c r="O122" s="581"/>
      <c r="P122" s="124"/>
      <c r="Q122" s="110"/>
      <c r="R122" s="110"/>
      <c r="S122" s="110"/>
      <c r="T122" s="110"/>
      <c r="U122" s="124"/>
      <c r="V122" s="124"/>
      <c r="W122" s="110"/>
      <c r="X122" s="110"/>
      <c r="Y122" s="124"/>
      <c r="Z122" s="124"/>
      <c r="AA122" s="581"/>
      <c r="AB122" s="124"/>
      <c r="AC122" s="110"/>
      <c r="AD122" s="110"/>
      <c r="AE122" s="581"/>
      <c r="AF122" s="124"/>
      <c r="AG122" s="110"/>
      <c r="AH122" s="110"/>
    </row>
    <row r="123" spans="1:34" ht="20.100000000000001" customHeight="1">
      <c r="A123" s="585"/>
      <c r="B123" s="192" t="s">
        <v>79</v>
      </c>
      <c r="C123" s="194">
        <f>SUM(C120:C122)</f>
        <v>0</v>
      </c>
      <c r="D123" s="194">
        <f t="shared" ref="D123" si="838">SUM(D120:D122)</f>
        <v>0</v>
      </c>
      <c r="E123" s="196">
        <f t="shared" ref="E123" si="839">SUM(E120:E122)</f>
        <v>0</v>
      </c>
      <c r="F123" s="196">
        <f t="shared" ref="F123" si="840">SUM(F120:F122)</f>
        <v>0</v>
      </c>
      <c r="G123" s="194">
        <f t="shared" ref="G123" si="841">SUM(G120:G122)</f>
        <v>0</v>
      </c>
      <c r="H123" s="194">
        <f t="shared" ref="H123" si="842">SUM(H120:H122)</f>
        <v>0</v>
      </c>
      <c r="I123" s="196">
        <f t="shared" ref="I123" si="843">SUM(I120:I122)</f>
        <v>0</v>
      </c>
      <c r="J123" s="196">
        <f t="shared" ref="J123" si="844">SUM(J120:J122)</f>
        <v>0</v>
      </c>
      <c r="K123" s="194">
        <f t="shared" ref="K123" si="845">SUM(K120:K122)</f>
        <v>0</v>
      </c>
      <c r="L123" s="196">
        <f t="shared" ref="L123" si="846">SUM(L120:L122)</f>
        <v>0</v>
      </c>
      <c r="M123" s="194">
        <f t="shared" ref="M123" si="847">SUM(M120:M122)</f>
        <v>0</v>
      </c>
      <c r="N123" s="196">
        <f t="shared" ref="N123" si="848">SUM(N120:N122)</f>
        <v>0</v>
      </c>
      <c r="O123" s="194">
        <f t="shared" ref="O123" si="849">SUM(O120:O122)</f>
        <v>0</v>
      </c>
      <c r="P123" s="194">
        <f t="shared" ref="P123" si="850">SUM(P120:P122)</f>
        <v>0</v>
      </c>
      <c r="Q123" s="194">
        <f t="shared" ref="Q123" si="851">SUM(Q120:Q122)</f>
        <v>0</v>
      </c>
      <c r="R123" s="194">
        <f t="shared" ref="R123" si="852">SUM(R120:R122)</f>
        <v>0</v>
      </c>
      <c r="S123" s="194">
        <f t="shared" ref="S123" si="853">SUM(S120:S122)</f>
        <v>0</v>
      </c>
      <c r="T123" s="194">
        <f t="shared" ref="T123" si="854">SUM(T120:T122)</f>
        <v>0</v>
      </c>
      <c r="U123" s="194">
        <f t="shared" ref="U123" si="855">SUM(U120:U122)</f>
        <v>0</v>
      </c>
      <c r="V123" s="194">
        <f t="shared" ref="V123" si="856">SUM(V120:V122)</f>
        <v>0</v>
      </c>
      <c r="W123" s="194">
        <f t="shared" ref="W123" si="857">SUM(W120:W122)</f>
        <v>0</v>
      </c>
      <c r="X123" s="194">
        <f t="shared" ref="X123" si="858">SUM(X120:X122)</f>
        <v>0</v>
      </c>
      <c r="Y123" s="194">
        <f t="shared" ref="Y123" si="859">SUM(Y120:Y122)</f>
        <v>0</v>
      </c>
      <c r="Z123" s="194">
        <f t="shared" ref="Z123" si="860">SUM(Z120:Z122)</f>
        <v>0</v>
      </c>
      <c r="AA123" s="194">
        <f t="shared" ref="AA123" si="861">SUM(AA120:AA122)</f>
        <v>0</v>
      </c>
      <c r="AB123" s="194">
        <f t="shared" ref="AB123" si="862">SUM(AB120:AB122)</f>
        <v>0</v>
      </c>
      <c r="AC123" s="194">
        <f t="shared" ref="AC123" si="863">SUM(AC120:AC122)</f>
        <v>0</v>
      </c>
      <c r="AD123" s="194">
        <f t="shared" ref="AD123" si="864">SUM(AD120:AD122)</f>
        <v>0</v>
      </c>
      <c r="AE123" s="194">
        <f t="shared" ref="AE123" si="865">SUM(AE120:AE122)</f>
        <v>0</v>
      </c>
      <c r="AF123" s="194">
        <f t="shared" ref="AF123" si="866">SUM(AF120:AF122)</f>
        <v>0</v>
      </c>
      <c r="AG123" s="194">
        <f t="shared" ref="AG123" si="867">SUM(AG120:AG122)</f>
        <v>0</v>
      </c>
      <c r="AH123" s="194">
        <f t="shared" ref="AH123" si="868">SUM(AH120:AH122)</f>
        <v>0</v>
      </c>
    </row>
    <row r="124" spans="1:34" ht="20.100000000000001" customHeight="1">
      <c r="A124" s="585" t="s">
        <v>108</v>
      </c>
      <c r="B124" s="191" t="s">
        <v>76</v>
      </c>
      <c r="C124" s="110"/>
      <c r="D124" s="110"/>
      <c r="E124" s="111"/>
      <c r="F124" s="111"/>
      <c r="G124" s="110"/>
      <c r="H124" s="110"/>
      <c r="I124" s="111"/>
      <c r="J124" s="111"/>
      <c r="K124" s="579"/>
      <c r="L124" s="111"/>
      <c r="M124" s="110"/>
      <c r="N124" s="111"/>
      <c r="O124" s="579"/>
      <c r="P124" s="111"/>
      <c r="Q124" s="110"/>
      <c r="R124" s="110"/>
      <c r="S124" s="110"/>
      <c r="T124" s="110"/>
      <c r="U124" s="124"/>
      <c r="V124" s="124"/>
      <c r="W124" s="110"/>
      <c r="X124" s="110"/>
      <c r="Y124" s="124"/>
      <c r="Z124" s="124"/>
      <c r="AA124" s="579"/>
      <c r="AB124" s="124"/>
      <c r="AC124" s="110"/>
      <c r="AD124" s="110"/>
      <c r="AE124" s="579"/>
      <c r="AF124" s="124"/>
      <c r="AG124" s="110"/>
      <c r="AH124" s="110"/>
    </row>
    <row r="125" spans="1:34" ht="20.100000000000001" customHeight="1">
      <c r="A125" s="585"/>
      <c r="B125" s="191" t="s">
        <v>77</v>
      </c>
      <c r="C125" s="110"/>
      <c r="D125" s="110"/>
      <c r="E125" s="111"/>
      <c r="F125" s="111"/>
      <c r="G125" s="110"/>
      <c r="H125" s="110"/>
      <c r="I125" s="111"/>
      <c r="J125" s="111"/>
      <c r="K125" s="580"/>
      <c r="L125" s="111"/>
      <c r="M125" s="110"/>
      <c r="N125" s="111"/>
      <c r="O125" s="580"/>
      <c r="P125" s="124"/>
      <c r="Q125" s="110"/>
      <c r="R125" s="110"/>
      <c r="S125" s="110"/>
      <c r="T125" s="110"/>
      <c r="U125" s="124"/>
      <c r="V125" s="124"/>
      <c r="W125" s="110"/>
      <c r="X125" s="110"/>
      <c r="Y125" s="124"/>
      <c r="Z125" s="124"/>
      <c r="AA125" s="580"/>
      <c r="AB125" s="124"/>
      <c r="AC125" s="110"/>
      <c r="AD125" s="110"/>
      <c r="AE125" s="580"/>
      <c r="AF125" s="124"/>
      <c r="AG125" s="110"/>
      <c r="AH125" s="110"/>
    </row>
    <row r="126" spans="1:34" ht="20.100000000000001" customHeight="1">
      <c r="A126" s="585"/>
      <c r="B126" s="191" t="s">
        <v>78</v>
      </c>
      <c r="C126" s="110"/>
      <c r="D126" s="110"/>
      <c r="E126" s="111"/>
      <c r="F126" s="111"/>
      <c r="G126" s="110"/>
      <c r="H126" s="110"/>
      <c r="I126" s="111"/>
      <c r="J126" s="111"/>
      <c r="K126" s="581"/>
      <c r="L126" s="111"/>
      <c r="M126" s="110"/>
      <c r="N126" s="111"/>
      <c r="O126" s="581"/>
      <c r="P126" s="124"/>
      <c r="Q126" s="110"/>
      <c r="R126" s="110"/>
      <c r="S126" s="110"/>
      <c r="T126" s="110"/>
      <c r="U126" s="124"/>
      <c r="V126" s="124"/>
      <c r="W126" s="110"/>
      <c r="X126" s="110"/>
      <c r="Y126" s="124"/>
      <c r="Z126" s="124"/>
      <c r="AA126" s="581"/>
      <c r="AB126" s="124"/>
      <c r="AC126" s="110"/>
      <c r="AD126" s="110"/>
      <c r="AE126" s="581"/>
      <c r="AF126" s="124"/>
      <c r="AG126" s="110"/>
      <c r="AH126" s="110"/>
    </row>
    <row r="127" spans="1:34" ht="20.100000000000001" customHeight="1">
      <c r="A127" s="585"/>
      <c r="B127" s="192" t="s">
        <v>79</v>
      </c>
      <c r="C127" s="194">
        <f>SUM(C124:C126)</f>
        <v>0</v>
      </c>
      <c r="D127" s="194">
        <f t="shared" ref="D127" si="869">SUM(D124:D126)</f>
        <v>0</v>
      </c>
      <c r="E127" s="196">
        <f t="shared" ref="E127" si="870">SUM(E124:E126)</f>
        <v>0</v>
      </c>
      <c r="F127" s="196">
        <f t="shared" ref="F127" si="871">SUM(F124:F126)</f>
        <v>0</v>
      </c>
      <c r="G127" s="194">
        <f t="shared" ref="G127" si="872">SUM(G124:G126)</f>
        <v>0</v>
      </c>
      <c r="H127" s="194">
        <f t="shared" ref="H127" si="873">SUM(H124:H126)</f>
        <v>0</v>
      </c>
      <c r="I127" s="196">
        <f t="shared" ref="I127" si="874">SUM(I124:I126)</f>
        <v>0</v>
      </c>
      <c r="J127" s="196">
        <f t="shared" ref="J127" si="875">SUM(J124:J126)</f>
        <v>0</v>
      </c>
      <c r="K127" s="194">
        <f t="shared" ref="K127" si="876">SUM(K124:K126)</f>
        <v>0</v>
      </c>
      <c r="L127" s="196">
        <f t="shared" ref="L127" si="877">SUM(L124:L126)</f>
        <v>0</v>
      </c>
      <c r="M127" s="194">
        <f t="shared" ref="M127" si="878">SUM(M124:M126)</f>
        <v>0</v>
      </c>
      <c r="N127" s="196">
        <f t="shared" ref="N127" si="879">SUM(N124:N126)</f>
        <v>0</v>
      </c>
      <c r="O127" s="194">
        <f t="shared" ref="O127" si="880">SUM(O124:O126)</f>
        <v>0</v>
      </c>
      <c r="P127" s="194">
        <f t="shared" ref="P127" si="881">SUM(P124:P126)</f>
        <v>0</v>
      </c>
      <c r="Q127" s="194">
        <f t="shared" ref="Q127" si="882">SUM(Q124:Q126)</f>
        <v>0</v>
      </c>
      <c r="R127" s="194">
        <f t="shared" ref="R127" si="883">SUM(R124:R126)</f>
        <v>0</v>
      </c>
      <c r="S127" s="194">
        <f t="shared" ref="S127" si="884">SUM(S124:S126)</f>
        <v>0</v>
      </c>
      <c r="T127" s="194">
        <f t="shared" ref="T127" si="885">SUM(T124:T126)</f>
        <v>0</v>
      </c>
      <c r="U127" s="194">
        <f t="shared" ref="U127" si="886">SUM(U124:U126)</f>
        <v>0</v>
      </c>
      <c r="V127" s="194">
        <f t="shared" ref="V127" si="887">SUM(V124:V126)</f>
        <v>0</v>
      </c>
      <c r="W127" s="194">
        <f t="shared" ref="W127" si="888">SUM(W124:W126)</f>
        <v>0</v>
      </c>
      <c r="X127" s="194">
        <f t="shared" ref="X127" si="889">SUM(X124:X126)</f>
        <v>0</v>
      </c>
      <c r="Y127" s="194">
        <f t="shared" ref="Y127" si="890">SUM(Y124:Y126)</f>
        <v>0</v>
      </c>
      <c r="Z127" s="194">
        <f t="shared" ref="Z127" si="891">SUM(Z124:Z126)</f>
        <v>0</v>
      </c>
      <c r="AA127" s="194">
        <f t="shared" ref="AA127" si="892">SUM(AA124:AA126)</f>
        <v>0</v>
      </c>
      <c r="AB127" s="194">
        <f t="shared" ref="AB127" si="893">SUM(AB124:AB126)</f>
        <v>0</v>
      </c>
      <c r="AC127" s="194">
        <f t="shared" ref="AC127" si="894">SUM(AC124:AC126)</f>
        <v>0</v>
      </c>
      <c r="AD127" s="194">
        <f t="shared" ref="AD127" si="895">SUM(AD124:AD126)</f>
        <v>0</v>
      </c>
      <c r="AE127" s="194">
        <f t="shared" ref="AE127" si="896">SUM(AE124:AE126)</f>
        <v>0</v>
      </c>
      <c r="AF127" s="194">
        <f t="shared" ref="AF127" si="897">SUM(AF124:AF126)</f>
        <v>0</v>
      </c>
      <c r="AG127" s="194">
        <f t="shared" ref="AG127" si="898">SUM(AG124:AG126)</f>
        <v>0</v>
      </c>
      <c r="AH127" s="194">
        <f t="shared" ref="AH127" si="899">SUM(AH124:AH126)</f>
        <v>0</v>
      </c>
    </row>
    <row r="128" spans="1:34" ht="20.100000000000001" customHeight="1">
      <c r="A128" s="585" t="s">
        <v>109</v>
      </c>
      <c r="B128" s="191" t="s">
        <v>76</v>
      </c>
      <c r="C128" s="110"/>
      <c r="D128" s="110"/>
      <c r="E128" s="111"/>
      <c r="F128" s="111"/>
      <c r="G128" s="110"/>
      <c r="H128" s="110"/>
      <c r="I128" s="111"/>
      <c r="J128" s="111"/>
      <c r="K128" s="579"/>
      <c r="L128" s="111"/>
      <c r="M128" s="110"/>
      <c r="N128" s="111"/>
      <c r="O128" s="579"/>
      <c r="P128" s="111"/>
      <c r="Q128" s="110"/>
      <c r="R128" s="110"/>
      <c r="S128" s="110"/>
      <c r="T128" s="110"/>
      <c r="U128" s="124"/>
      <c r="V128" s="124"/>
      <c r="W128" s="110"/>
      <c r="X128" s="110"/>
      <c r="Y128" s="124"/>
      <c r="Z128" s="124"/>
      <c r="AA128" s="579"/>
      <c r="AB128" s="124"/>
      <c r="AC128" s="110"/>
      <c r="AD128" s="110"/>
      <c r="AE128" s="579"/>
      <c r="AF128" s="124"/>
      <c r="AG128" s="110"/>
      <c r="AH128" s="110"/>
    </row>
    <row r="129" spans="1:34" ht="20.100000000000001" customHeight="1">
      <c r="A129" s="585"/>
      <c r="B129" s="191" t="s">
        <v>77</v>
      </c>
      <c r="C129" s="110"/>
      <c r="D129" s="110"/>
      <c r="E129" s="111"/>
      <c r="F129" s="111"/>
      <c r="G129" s="110"/>
      <c r="H129" s="110"/>
      <c r="I129" s="111"/>
      <c r="J129" s="111"/>
      <c r="K129" s="580"/>
      <c r="L129" s="111"/>
      <c r="M129" s="110"/>
      <c r="N129" s="111"/>
      <c r="O129" s="580"/>
      <c r="P129" s="124"/>
      <c r="Q129" s="110"/>
      <c r="R129" s="110"/>
      <c r="S129" s="110"/>
      <c r="T129" s="110"/>
      <c r="U129" s="124"/>
      <c r="V129" s="124"/>
      <c r="W129" s="110"/>
      <c r="X129" s="110"/>
      <c r="Y129" s="124"/>
      <c r="Z129" s="124"/>
      <c r="AA129" s="580"/>
      <c r="AB129" s="124"/>
      <c r="AC129" s="110"/>
      <c r="AD129" s="110"/>
      <c r="AE129" s="580"/>
      <c r="AF129" s="124"/>
      <c r="AG129" s="110"/>
      <c r="AH129" s="110"/>
    </row>
    <row r="130" spans="1:34" ht="20.100000000000001" customHeight="1">
      <c r="A130" s="585"/>
      <c r="B130" s="191" t="s">
        <v>78</v>
      </c>
      <c r="C130" s="110"/>
      <c r="D130" s="110"/>
      <c r="E130" s="111"/>
      <c r="F130" s="111"/>
      <c r="G130" s="110"/>
      <c r="H130" s="110"/>
      <c r="I130" s="111"/>
      <c r="J130" s="111"/>
      <c r="K130" s="581"/>
      <c r="L130" s="111"/>
      <c r="M130" s="110"/>
      <c r="N130" s="111"/>
      <c r="O130" s="581"/>
      <c r="P130" s="124"/>
      <c r="Q130" s="110"/>
      <c r="R130" s="110"/>
      <c r="S130" s="110"/>
      <c r="T130" s="110"/>
      <c r="U130" s="124"/>
      <c r="V130" s="124"/>
      <c r="W130" s="110"/>
      <c r="X130" s="110"/>
      <c r="Y130" s="124"/>
      <c r="Z130" s="124"/>
      <c r="AA130" s="581"/>
      <c r="AB130" s="124"/>
      <c r="AC130" s="110"/>
      <c r="AD130" s="110"/>
      <c r="AE130" s="581"/>
      <c r="AF130" s="124"/>
      <c r="AG130" s="110"/>
      <c r="AH130" s="110"/>
    </row>
    <row r="131" spans="1:34" ht="20.100000000000001" customHeight="1">
      <c r="A131" s="585"/>
      <c r="B131" s="192" t="s">
        <v>79</v>
      </c>
      <c r="C131" s="194">
        <f>SUM(C128:C130)</f>
        <v>0</v>
      </c>
      <c r="D131" s="194">
        <f t="shared" ref="D131" si="900">SUM(D128:D130)</f>
        <v>0</v>
      </c>
      <c r="E131" s="196">
        <f t="shared" ref="E131" si="901">SUM(E128:E130)</f>
        <v>0</v>
      </c>
      <c r="F131" s="196">
        <f t="shared" ref="F131" si="902">SUM(F128:F130)</f>
        <v>0</v>
      </c>
      <c r="G131" s="194">
        <f t="shared" ref="G131" si="903">SUM(G128:G130)</f>
        <v>0</v>
      </c>
      <c r="H131" s="194">
        <f t="shared" ref="H131" si="904">SUM(H128:H130)</f>
        <v>0</v>
      </c>
      <c r="I131" s="196">
        <f t="shared" ref="I131" si="905">SUM(I128:I130)</f>
        <v>0</v>
      </c>
      <c r="J131" s="196">
        <f t="shared" ref="J131" si="906">SUM(J128:J130)</f>
        <v>0</v>
      </c>
      <c r="K131" s="194">
        <f t="shared" ref="K131" si="907">SUM(K128:K130)</f>
        <v>0</v>
      </c>
      <c r="L131" s="196">
        <f t="shared" ref="L131" si="908">SUM(L128:L130)</f>
        <v>0</v>
      </c>
      <c r="M131" s="194">
        <f t="shared" ref="M131" si="909">SUM(M128:M130)</f>
        <v>0</v>
      </c>
      <c r="N131" s="196">
        <f t="shared" ref="N131" si="910">SUM(N128:N130)</f>
        <v>0</v>
      </c>
      <c r="O131" s="194">
        <f t="shared" ref="O131" si="911">SUM(O128:O130)</f>
        <v>0</v>
      </c>
      <c r="P131" s="194">
        <f t="shared" ref="P131" si="912">SUM(P128:P130)</f>
        <v>0</v>
      </c>
      <c r="Q131" s="194">
        <f t="shared" ref="Q131" si="913">SUM(Q128:Q130)</f>
        <v>0</v>
      </c>
      <c r="R131" s="194">
        <f t="shared" ref="R131" si="914">SUM(R128:R130)</f>
        <v>0</v>
      </c>
      <c r="S131" s="194">
        <f t="shared" ref="S131" si="915">SUM(S128:S130)</f>
        <v>0</v>
      </c>
      <c r="T131" s="194">
        <f t="shared" ref="T131" si="916">SUM(T128:T130)</f>
        <v>0</v>
      </c>
      <c r="U131" s="194">
        <f t="shared" ref="U131" si="917">SUM(U128:U130)</f>
        <v>0</v>
      </c>
      <c r="V131" s="194">
        <f t="shared" ref="V131" si="918">SUM(V128:V130)</f>
        <v>0</v>
      </c>
      <c r="W131" s="194">
        <f t="shared" ref="W131" si="919">SUM(W128:W130)</f>
        <v>0</v>
      </c>
      <c r="X131" s="194">
        <f t="shared" ref="X131" si="920">SUM(X128:X130)</f>
        <v>0</v>
      </c>
      <c r="Y131" s="194">
        <f t="shared" ref="Y131" si="921">SUM(Y128:Y130)</f>
        <v>0</v>
      </c>
      <c r="Z131" s="194">
        <f t="shared" ref="Z131" si="922">SUM(Z128:Z130)</f>
        <v>0</v>
      </c>
      <c r="AA131" s="194">
        <f t="shared" ref="AA131" si="923">SUM(AA128:AA130)</f>
        <v>0</v>
      </c>
      <c r="AB131" s="194">
        <f t="shared" ref="AB131" si="924">SUM(AB128:AB130)</f>
        <v>0</v>
      </c>
      <c r="AC131" s="194">
        <f t="shared" ref="AC131" si="925">SUM(AC128:AC130)</f>
        <v>0</v>
      </c>
      <c r="AD131" s="194">
        <f t="shared" ref="AD131" si="926">SUM(AD128:AD130)</f>
        <v>0</v>
      </c>
      <c r="AE131" s="194">
        <f t="shared" ref="AE131" si="927">SUM(AE128:AE130)</f>
        <v>0</v>
      </c>
      <c r="AF131" s="194">
        <f t="shared" ref="AF131" si="928">SUM(AF128:AF130)</f>
        <v>0</v>
      </c>
      <c r="AG131" s="194">
        <f t="shared" ref="AG131" si="929">SUM(AG128:AG130)</f>
        <v>0</v>
      </c>
      <c r="AH131" s="194">
        <f t="shared" ref="AH131" si="930">SUM(AH128:AH130)</f>
        <v>0</v>
      </c>
    </row>
    <row r="132" spans="1:34" ht="20.100000000000001" customHeight="1">
      <c r="A132" s="585" t="s">
        <v>110</v>
      </c>
      <c r="B132" s="191" t="s">
        <v>76</v>
      </c>
      <c r="C132" s="110"/>
      <c r="D132" s="110"/>
      <c r="E132" s="111"/>
      <c r="F132" s="111"/>
      <c r="G132" s="110"/>
      <c r="H132" s="110"/>
      <c r="I132" s="111"/>
      <c r="J132" s="111"/>
      <c r="K132" s="579"/>
      <c r="L132" s="111"/>
      <c r="M132" s="110"/>
      <c r="N132" s="111"/>
      <c r="O132" s="579"/>
      <c r="P132" s="111"/>
      <c r="Q132" s="110"/>
      <c r="R132" s="110"/>
      <c r="S132" s="110"/>
      <c r="T132" s="110"/>
      <c r="U132" s="124"/>
      <c r="V132" s="124"/>
      <c r="W132" s="110"/>
      <c r="X132" s="110"/>
      <c r="Y132" s="124"/>
      <c r="Z132" s="124"/>
      <c r="AA132" s="579"/>
      <c r="AB132" s="124"/>
      <c r="AC132" s="110"/>
      <c r="AD132" s="110"/>
      <c r="AE132" s="579"/>
      <c r="AF132" s="124"/>
      <c r="AG132" s="110"/>
      <c r="AH132" s="110"/>
    </row>
    <row r="133" spans="1:34" ht="20.100000000000001" customHeight="1">
      <c r="A133" s="585"/>
      <c r="B133" s="191" t="s">
        <v>77</v>
      </c>
      <c r="C133" s="110"/>
      <c r="D133" s="110"/>
      <c r="E133" s="111"/>
      <c r="F133" s="111"/>
      <c r="G133" s="110"/>
      <c r="H133" s="110"/>
      <c r="I133" s="111"/>
      <c r="J133" s="111"/>
      <c r="K133" s="580"/>
      <c r="L133" s="111"/>
      <c r="M133" s="110"/>
      <c r="N133" s="111"/>
      <c r="O133" s="580"/>
      <c r="P133" s="124"/>
      <c r="Q133" s="110"/>
      <c r="R133" s="110"/>
      <c r="S133" s="110"/>
      <c r="T133" s="110"/>
      <c r="U133" s="124"/>
      <c r="V133" s="124"/>
      <c r="W133" s="110"/>
      <c r="X133" s="110"/>
      <c r="Y133" s="124"/>
      <c r="Z133" s="124"/>
      <c r="AA133" s="580"/>
      <c r="AB133" s="124"/>
      <c r="AC133" s="110"/>
      <c r="AD133" s="110"/>
      <c r="AE133" s="580"/>
      <c r="AF133" s="124"/>
      <c r="AG133" s="110"/>
      <c r="AH133" s="110"/>
    </row>
    <row r="134" spans="1:34" ht="20.100000000000001" customHeight="1">
      <c r="A134" s="585"/>
      <c r="B134" s="191" t="s">
        <v>78</v>
      </c>
      <c r="C134" s="110"/>
      <c r="D134" s="110"/>
      <c r="E134" s="111"/>
      <c r="F134" s="111"/>
      <c r="G134" s="110"/>
      <c r="H134" s="110"/>
      <c r="I134" s="111"/>
      <c r="J134" s="111"/>
      <c r="K134" s="581"/>
      <c r="L134" s="111"/>
      <c r="M134" s="110"/>
      <c r="N134" s="111"/>
      <c r="O134" s="581"/>
      <c r="P134" s="124"/>
      <c r="Q134" s="110"/>
      <c r="R134" s="110"/>
      <c r="S134" s="110"/>
      <c r="T134" s="110"/>
      <c r="U134" s="124"/>
      <c r="V134" s="124"/>
      <c r="W134" s="110"/>
      <c r="X134" s="110"/>
      <c r="Y134" s="124"/>
      <c r="Z134" s="124"/>
      <c r="AA134" s="581"/>
      <c r="AB134" s="124"/>
      <c r="AC134" s="110"/>
      <c r="AD134" s="110"/>
      <c r="AE134" s="581"/>
      <c r="AF134" s="124"/>
      <c r="AG134" s="110"/>
      <c r="AH134" s="110"/>
    </row>
    <row r="135" spans="1:34" ht="20.100000000000001" customHeight="1">
      <c r="A135" s="585"/>
      <c r="B135" s="192" t="s">
        <v>79</v>
      </c>
      <c r="C135" s="194">
        <f>SUM(C132:C134)</f>
        <v>0</v>
      </c>
      <c r="D135" s="194">
        <f t="shared" ref="D135" si="931">SUM(D132:D134)</f>
        <v>0</v>
      </c>
      <c r="E135" s="196">
        <f t="shared" ref="E135" si="932">SUM(E132:E134)</f>
        <v>0</v>
      </c>
      <c r="F135" s="196">
        <f t="shared" ref="F135" si="933">SUM(F132:F134)</f>
        <v>0</v>
      </c>
      <c r="G135" s="194">
        <f t="shared" ref="G135" si="934">SUM(G132:G134)</f>
        <v>0</v>
      </c>
      <c r="H135" s="194">
        <f t="shared" ref="H135" si="935">SUM(H132:H134)</f>
        <v>0</v>
      </c>
      <c r="I135" s="196">
        <f t="shared" ref="I135" si="936">SUM(I132:I134)</f>
        <v>0</v>
      </c>
      <c r="J135" s="196">
        <f t="shared" ref="J135" si="937">SUM(J132:J134)</f>
        <v>0</v>
      </c>
      <c r="K135" s="194">
        <f t="shared" ref="K135" si="938">SUM(K132:K134)</f>
        <v>0</v>
      </c>
      <c r="L135" s="196">
        <f t="shared" ref="L135" si="939">SUM(L132:L134)</f>
        <v>0</v>
      </c>
      <c r="M135" s="194">
        <f t="shared" ref="M135" si="940">SUM(M132:M134)</f>
        <v>0</v>
      </c>
      <c r="N135" s="196">
        <f t="shared" ref="N135" si="941">SUM(N132:N134)</f>
        <v>0</v>
      </c>
      <c r="O135" s="194">
        <f t="shared" ref="O135" si="942">SUM(O132:O134)</f>
        <v>0</v>
      </c>
      <c r="P135" s="194">
        <f t="shared" ref="P135" si="943">SUM(P132:P134)</f>
        <v>0</v>
      </c>
      <c r="Q135" s="194">
        <f t="shared" ref="Q135" si="944">SUM(Q132:Q134)</f>
        <v>0</v>
      </c>
      <c r="R135" s="194">
        <f t="shared" ref="R135" si="945">SUM(R132:R134)</f>
        <v>0</v>
      </c>
      <c r="S135" s="194">
        <f t="shared" ref="S135" si="946">SUM(S132:S134)</f>
        <v>0</v>
      </c>
      <c r="T135" s="194">
        <f t="shared" ref="T135" si="947">SUM(T132:T134)</f>
        <v>0</v>
      </c>
      <c r="U135" s="194">
        <f t="shared" ref="U135" si="948">SUM(U132:U134)</f>
        <v>0</v>
      </c>
      <c r="V135" s="194">
        <f t="shared" ref="V135" si="949">SUM(V132:V134)</f>
        <v>0</v>
      </c>
      <c r="W135" s="194">
        <f t="shared" ref="W135" si="950">SUM(W132:W134)</f>
        <v>0</v>
      </c>
      <c r="X135" s="194">
        <f t="shared" ref="X135" si="951">SUM(X132:X134)</f>
        <v>0</v>
      </c>
      <c r="Y135" s="194">
        <f t="shared" ref="Y135" si="952">SUM(Y132:Y134)</f>
        <v>0</v>
      </c>
      <c r="Z135" s="194">
        <f t="shared" ref="Z135" si="953">SUM(Z132:Z134)</f>
        <v>0</v>
      </c>
      <c r="AA135" s="194">
        <f t="shared" ref="AA135" si="954">SUM(AA132:AA134)</f>
        <v>0</v>
      </c>
      <c r="AB135" s="194">
        <f t="shared" ref="AB135" si="955">SUM(AB132:AB134)</f>
        <v>0</v>
      </c>
      <c r="AC135" s="194">
        <f t="shared" ref="AC135" si="956">SUM(AC132:AC134)</f>
        <v>0</v>
      </c>
      <c r="AD135" s="194">
        <f t="shared" ref="AD135" si="957">SUM(AD132:AD134)</f>
        <v>0</v>
      </c>
      <c r="AE135" s="194">
        <f t="shared" ref="AE135" si="958">SUM(AE132:AE134)</f>
        <v>0</v>
      </c>
      <c r="AF135" s="194">
        <f t="shared" ref="AF135" si="959">SUM(AF132:AF134)</f>
        <v>0</v>
      </c>
      <c r="AG135" s="194">
        <f t="shared" ref="AG135" si="960">SUM(AG132:AG134)</f>
        <v>0</v>
      </c>
      <c r="AH135" s="194">
        <f t="shared" ref="AH135" si="961">SUM(AH132:AH134)</f>
        <v>0</v>
      </c>
    </row>
    <row r="136" spans="1:34" ht="20.100000000000001" customHeight="1">
      <c r="A136" s="592" t="s">
        <v>111</v>
      </c>
      <c r="B136" s="191" t="s">
        <v>76</v>
      </c>
      <c r="C136" s="110"/>
      <c r="D136" s="110"/>
      <c r="E136" s="111"/>
      <c r="F136" s="111"/>
      <c r="G136" s="110"/>
      <c r="H136" s="110"/>
      <c r="I136" s="111"/>
      <c r="J136" s="111"/>
      <c r="K136" s="579"/>
      <c r="L136" s="111"/>
      <c r="M136" s="110"/>
      <c r="N136" s="111"/>
      <c r="O136" s="579"/>
      <c r="P136" s="111"/>
      <c r="Q136" s="110"/>
      <c r="R136" s="110"/>
      <c r="S136" s="110"/>
      <c r="T136" s="110"/>
      <c r="U136" s="124"/>
      <c r="V136" s="124"/>
      <c r="W136" s="110"/>
      <c r="X136" s="110"/>
      <c r="Y136" s="124"/>
      <c r="Z136" s="124"/>
      <c r="AA136" s="579"/>
      <c r="AB136" s="124"/>
      <c r="AC136" s="110"/>
      <c r="AD136" s="110"/>
      <c r="AE136" s="579"/>
      <c r="AF136" s="124"/>
      <c r="AG136" s="110"/>
      <c r="AH136" s="110"/>
    </row>
    <row r="137" spans="1:34" ht="20.100000000000001" customHeight="1">
      <c r="A137" s="592"/>
      <c r="B137" s="191" t="s">
        <v>77</v>
      </c>
      <c r="C137" s="110"/>
      <c r="D137" s="110"/>
      <c r="E137" s="111"/>
      <c r="F137" s="111"/>
      <c r="G137" s="110"/>
      <c r="H137" s="110"/>
      <c r="I137" s="111"/>
      <c r="J137" s="111"/>
      <c r="K137" s="580"/>
      <c r="L137" s="111"/>
      <c r="M137" s="110"/>
      <c r="N137" s="111"/>
      <c r="O137" s="580"/>
      <c r="P137" s="124"/>
      <c r="Q137" s="110"/>
      <c r="R137" s="110"/>
      <c r="S137" s="110"/>
      <c r="T137" s="110"/>
      <c r="U137" s="124"/>
      <c r="V137" s="124"/>
      <c r="W137" s="110"/>
      <c r="X137" s="110"/>
      <c r="Y137" s="124"/>
      <c r="Z137" s="124"/>
      <c r="AA137" s="580"/>
      <c r="AB137" s="124"/>
      <c r="AC137" s="110"/>
      <c r="AD137" s="110"/>
      <c r="AE137" s="580"/>
      <c r="AF137" s="124"/>
      <c r="AG137" s="110"/>
      <c r="AH137" s="110"/>
    </row>
    <row r="138" spans="1:34" ht="20.100000000000001" customHeight="1">
      <c r="A138" s="592"/>
      <c r="B138" s="191" t="s">
        <v>78</v>
      </c>
      <c r="C138" s="110"/>
      <c r="D138" s="110"/>
      <c r="E138" s="111"/>
      <c r="F138" s="111"/>
      <c r="G138" s="110"/>
      <c r="H138" s="110"/>
      <c r="I138" s="111"/>
      <c r="J138" s="111"/>
      <c r="K138" s="581"/>
      <c r="L138" s="111"/>
      <c r="M138" s="110"/>
      <c r="N138" s="111"/>
      <c r="O138" s="581"/>
      <c r="P138" s="124"/>
      <c r="Q138" s="110"/>
      <c r="R138" s="110"/>
      <c r="S138" s="110"/>
      <c r="T138" s="110"/>
      <c r="U138" s="124"/>
      <c r="V138" s="124"/>
      <c r="W138" s="110"/>
      <c r="X138" s="110"/>
      <c r="Y138" s="124"/>
      <c r="Z138" s="124"/>
      <c r="AA138" s="581"/>
      <c r="AB138" s="124"/>
      <c r="AC138" s="110"/>
      <c r="AD138" s="110"/>
      <c r="AE138" s="581"/>
      <c r="AF138" s="124"/>
      <c r="AG138" s="110"/>
      <c r="AH138" s="110"/>
    </row>
    <row r="139" spans="1:34" ht="20.100000000000001" customHeight="1">
      <c r="A139" s="592"/>
      <c r="B139" s="192" t="s">
        <v>79</v>
      </c>
      <c r="C139" s="194">
        <f>SUM(C136:C138)</f>
        <v>0</v>
      </c>
      <c r="D139" s="194">
        <f t="shared" ref="D139" si="962">SUM(D136:D138)</f>
        <v>0</v>
      </c>
      <c r="E139" s="196">
        <f t="shared" ref="E139" si="963">SUM(E136:E138)</f>
        <v>0</v>
      </c>
      <c r="F139" s="196">
        <f t="shared" ref="F139" si="964">SUM(F136:F138)</f>
        <v>0</v>
      </c>
      <c r="G139" s="194">
        <f t="shared" ref="G139" si="965">SUM(G136:G138)</f>
        <v>0</v>
      </c>
      <c r="H139" s="194">
        <f t="shared" ref="H139" si="966">SUM(H136:H138)</f>
        <v>0</v>
      </c>
      <c r="I139" s="196">
        <f t="shared" ref="I139" si="967">SUM(I136:I138)</f>
        <v>0</v>
      </c>
      <c r="J139" s="196">
        <f t="shared" ref="J139" si="968">SUM(J136:J138)</f>
        <v>0</v>
      </c>
      <c r="K139" s="194">
        <f t="shared" ref="K139" si="969">SUM(K136:K138)</f>
        <v>0</v>
      </c>
      <c r="L139" s="196">
        <f t="shared" ref="L139" si="970">SUM(L136:L138)</f>
        <v>0</v>
      </c>
      <c r="M139" s="194">
        <f t="shared" ref="M139" si="971">SUM(M136:M138)</f>
        <v>0</v>
      </c>
      <c r="N139" s="196">
        <f t="shared" ref="N139" si="972">SUM(N136:N138)</f>
        <v>0</v>
      </c>
      <c r="O139" s="194">
        <f t="shared" ref="O139" si="973">SUM(O136:O138)</f>
        <v>0</v>
      </c>
      <c r="P139" s="194">
        <f t="shared" ref="P139" si="974">SUM(P136:P138)</f>
        <v>0</v>
      </c>
      <c r="Q139" s="194">
        <f t="shared" ref="Q139" si="975">SUM(Q136:Q138)</f>
        <v>0</v>
      </c>
      <c r="R139" s="194">
        <f t="shared" ref="R139" si="976">SUM(R136:R138)</f>
        <v>0</v>
      </c>
      <c r="S139" s="194">
        <f t="shared" ref="S139" si="977">SUM(S136:S138)</f>
        <v>0</v>
      </c>
      <c r="T139" s="194">
        <f t="shared" ref="T139" si="978">SUM(T136:T138)</f>
        <v>0</v>
      </c>
      <c r="U139" s="194">
        <f t="shared" ref="U139" si="979">SUM(U136:U138)</f>
        <v>0</v>
      </c>
      <c r="V139" s="194">
        <f t="shared" ref="V139" si="980">SUM(V136:V138)</f>
        <v>0</v>
      </c>
      <c r="W139" s="194">
        <f t="shared" ref="W139" si="981">SUM(W136:W138)</f>
        <v>0</v>
      </c>
      <c r="X139" s="194">
        <f t="shared" ref="X139" si="982">SUM(X136:X138)</f>
        <v>0</v>
      </c>
      <c r="Y139" s="194">
        <f t="shared" ref="Y139" si="983">SUM(Y136:Y138)</f>
        <v>0</v>
      </c>
      <c r="Z139" s="194">
        <f t="shared" ref="Z139" si="984">SUM(Z136:Z138)</f>
        <v>0</v>
      </c>
      <c r="AA139" s="194">
        <f t="shared" ref="AA139" si="985">SUM(AA136:AA138)</f>
        <v>0</v>
      </c>
      <c r="AB139" s="194">
        <f t="shared" ref="AB139" si="986">SUM(AB136:AB138)</f>
        <v>0</v>
      </c>
      <c r="AC139" s="194">
        <f t="shared" ref="AC139" si="987">SUM(AC136:AC138)</f>
        <v>0</v>
      </c>
      <c r="AD139" s="194">
        <f t="shared" ref="AD139" si="988">SUM(AD136:AD138)</f>
        <v>0</v>
      </c>
      <c r="AE139" s="194">
        <f t="shared" ref="AE139" si="989">SUM(AE136:AE138)</f>
        <v>0</v>
      </c>
      <c r="AF139" s="194">
        <f t="shared" ref="AF139" si="990">SUM(AF136:AF138)</f>
        <v>0</v>
      </c>
      <c r="AG139" s="194">
        <f t="shared" ref="AG139" si="991">SUM(AG136:AG138)</f>
        <v>0</v>
      </c>
      <c r="AH139" s="194">
        <f t="shared" ref="AH139" si="992">SUM(AH136:AH138)</f>
        <v>0</v>
      </c>
    </row>
    <row r="140" spans="1:34" ht="20.100000000000001" customHeight="1">
      <c r="A140" s="585" t="s">
        <v>112</v>
      </c>
      <c r="B140" s="191" t="s">
        <v>76</v>
      </c>
      <c r="C140" s="110"/>
      <c r="D140" s="110"/>
      <c r="E140" s="111"/>
      <c r="F140" s="111"/>
      <c r="G140" s="110"/>
      <c r="H140" s="110"/>
      <c r="I140" s="111"/>
      <c r="J140" s="111"/>
      <c r="K140" s="579"/>
      <c r="L140" s="111"/>
      <c r="M140" s="110"/>
      <c r="N140" s="111"/>
      <c r="O140" s="579"/>
      <c r="P140" s="111"/>
      <c r="Q140" s="110"/>
      <c r="R140" s="110"/>
      <c r="S140" s="110"/>
      <c r="T140" s="110"/>
      <c r="U140" s="124"/>
      <c r="V140" s="124"/>
      <c r="W140" s="110"/>
      <c r="X140" s="110"/>
      <c r="Y140" s="124"/>
      <c r="Z140" s="124"/>
      <c r="AA140" s="579"/>
      <c r="AB140" s="124"/>
      <c r="AC140" s="110"/>
      <c r="AD140" s="110"/>
      <c r="AE140" s="579"/>
      <c r="AF140" s="124"/>
      <c r="AG140" s="110"/>
      <c r="AH140" s="110"/>
    </row>
    <row r="141" spans="1:34" ht="20.100000000000001" customHeight="1">
      <c r="A141" s="585"/>
      <c r="B141" s="191" t="s">
        <v>77</v>
      </c>
      <c r="C141" s="110"/>
      <c r="D141" s="110"/>
      <c r="E141" s="111"/>
      <c r="F141" s="111"/>
      <c r="G141" s="110"/>
      <c r="H141" s="110"/>
      <c r="I141" s="111"/>
      <c r="J141" s="111"/>
      <c r="K141" s="580"/>
      <c r="L141" s="111"/>
      <c r="M141" s="110"/>
      <c r="N141" s="111"/>
      <c r="O141" s="580"/>
      <c r="P141" s="124"/>
      <c r="Q141" s="110"/>
      <c r="R141" s="110"/>
      <c r="S141" s="110"/>
      <c r="T141" s="110"/>
      <c r="U141" s="124"/>
      <c r="V141" s="124"/>
      <c r="W141" s="110"/>
      <c r="X141" s="110"/>
      <c r="Y141" s="124"/>
      <c r="Z141" s="124"/>
      <c r="AA141" s="580"/>
      <c r="AB141" s="124"/>
      <c r="AC141" s="110"/>
      <c r="AD141" s="110"/>
      <c r="AE141" s="580"/>
      <c r="AF141" s="124"/>
      <c r="AG141" s="110"/>
      <c r="AH141" s="110"/>
    </row>
    <row r="142" spans="1:34" ht="20.100000000000001" customHeight="1">
      <c r="A142" s="585"/>
      <c r="B142" s="191" t="s">
        <v>78</v>
      </c>
      <c r="C142" s="110"/>
      <c r="D142" s="110"/>
      <c r="E142" s="111"/>
      <c r="F142" s="111"/>
      <c r="G142" s="110"/>
      <c r="H142" s="110"/>
      <c r="I142" s="111"/>
      <c r="J142" s="111"/>
      <c r="K142" s="581"/>
      <c r="L142" s="111"/>
      <c r="M142" s="110"/>
      <c r="N142" s="111"/>
      <c r="O142" s="581"/>
      <c r="P142" s="124"/>
      <c r="Q142" s="110"/>
      <c r="R142" s="110"/>
      <c r="S142" s="110"/>
      <c r="T142" s="110"/>
      <c r="U142" s="124"/>
      <c r="V142" s="124"/>
      <c r="W142" s="110"/>
      <c r="X142" s="110"/>
      <c r="Y142" s="124"/>
      <c r="Z142" s="124"/>
      <c r="AA142" s="581"/>
      <c r="AB142" s="124"/>
      <c r="AC142" s="110"/>
      <c r="AD142" s="110"/>
      <c r="AE142" s="581"/>
      <c r="AF142" s="124"/>
      <c r="AG142" s="110"/>
      <c r="AH142" s="110"/>
    </row>
    <row r="143" spans="1:34" ht="20.100000000000001" customHeight="1">
      <c r="A143" s="585"/>
      <c r="B143" s="192" t="s">
        <v>79</v>
      </c>
      <c r="C143" s="194">
        <f>SUM(C140:C142)</f>
        <v>0</v>
      </c>
      <c r="D143" s="194">
        <f t="shared" ref="D143" si="993">SUM(D140:D142)</f>
        <v>0</v>
      </c>
      <c r="E143" s="196">
        <f t="shared" ref="E143" si="994">SUM(E140:E142)</f>
        <v>0</v>
      </c>
      <c r="F143" s="196">
        <f t="shared" ref="F143" si="995">SUM(F140:F142)</f>
        <v>0</v>
      </c>
      <c r="G143" s="194">
        <f t="shared" ref="G143" si="996">SUM(G140:G142)</f>
        <v>0</v>
      </c>
      <c r="H143" s="194">
        <f t="shared" ref="H143" si="997">SUM(H140:H142)</f>
        <v>0</v>
      </c>
      <c r="I143" s="196">
        <f t="shared" ref="I143" si="998">SUM(I140:I142)</f>
        <v>0</v>
      </c>
      <c r="J143" s="196">
        <f t="shared" ref="J143" si="999">SUM(J140:J142)</f>
        <v>0</v>
      </c>
      <c r="K143" s="194">
        <f t="shared" ref="K143" si="1000">SUM(K140:K142)</f>
        <v>0</v>
      </c>
      <c r="L143" s="196">
        <f t="shared" ref="L143" si="1001">SUM(L140:L142)</f>
        <v>0</v>
      </c>
      <c r="M143" s="194">
        <f t="shared" ref="M143" si="1002">SUM(M140:M142)</f>
        <v>0</v>
      </c>
      <c r="N143" s="196">
        <f t="shared" ref="N143" si="1003">SUM(N140:N142)</f>
        <v>0</v>
      </c>
      <c r="O143" s="194">
        <f t="shared" ref="O143" si="1004">SUM(O140:O142)</f>
        <v>0</v>
      </c>
      <c r="P143" s="194">
        <f t="shared" ref="P143" si="1005">SUM(P140:P142)</f>
        <v>0</v>
      </c>
      <c r="Q143" s="194">
        <f t="shared" ref="Q143" si="1006">SUM(Q140:Q142)</f>
        <v>0</v>
      </c>
      <c r="R143" s="194">
        <f t="shared" ref="R143" si="1007">SUM(R140:R142)</f>
        <v>0</v>
      </c>
      <c r="S143" s="194">
        <f t="shared" ref="S143" si="1008">SUM(S140:S142)</f>
        <v>0</v>
      </c>
      <c r="T143" s="194">
        <f t="shared" ref="T143" si="1009">SUM(T140:T142)</f>
        <v>0</v>
      </c>
      <c r="U143" s="194">
        <f t="shared" ref="U143" si="1010">SUM(U140:U142)</f>
        <v>0</v>
      </c>
      <c r="V143" s="194">
        <f t="shared" ref="V143" si="1011">SUM(V140:V142)</f>
        <v>0</v>
      </c>
      <c r="W143" s="194">
        <f t="shared" ref="W143" si="1012">SUM(W140:W142)</f>
        <v>0</v>
      </c>
      <c r="X143" s="194">
        <f t="shared" ref="X143" si="1013">SUM(X140:X142)</f>
        <v>0</v>
      </c>
      <c r="Y143" s="194">
        <f t="shared" ref="Y143" si="1014">SUM(Y140:Y142)</f>
        <v>0</v>
      </c>
      <c r="Z143" s="194">
        <f t="shared" ref="Z143" si="1015">SUM(Z140:Z142)</f>
        <v>0</v>
      </c>
      <c r="AA143" s="194">
        <f t="shared" ref="AA143" si="1016">SUM(AA140:AA142)</f>
        <v>0</v>
      </c>
      <c r="AB143" s="194">
        <f t="shared" ref="AB143" si="1017">SUM(AB140:AB142)</f>
        <v>0</v>
      </c>
      <c r="AC143" s="194">
        <f t="shared" ref="AC143" si="1018">SUM(AC140:AC142)</f>
        <v>0</v>
      </c>
      <c r="AD143" s="194">
        <f t="shared" ref="AD143" si="1019">SUM(AD140:AD142)</f>
        <v>0</v>
      </c>
      <c r="AE143" s="194">
        <f t="shared" ref="AE143" si="1020">SUM(AE140:AE142)</f>
        <v>0</v>
      </c>
      <c r="AF143" s="194">
        <f t="shared" ref="AF143" si="1021">SUM(AF140:AF142)</f>
        <v>0</v>
      </c>
      <c r="AG143" s="194">
        <f t="shared" ref="AG143" si="1022">SUM(AG140:AG142)</f>
        <v>0</v>
      </c>
      <c r="AH143" s="194">
        <f t="shared" ref="AH143" si="1023">SUM(AH140:AH142)</f>
        <v>0</v>
      </c>
    </row>
    <row r="144" spans="1:34" ht="20.100000000000001" customHeight="1">
      <c r="A144" s="585" t="s">
        <v>113</v>
      </c>
      <c r="B144" s="191" t="s">
        <v>76</v>
      </c>
      <c r="C144" s="110"/>
      <c r="D144" s="110"/>
      <c r="E144" s="111"/>
      <c r="F144" s="111"/>
      <c r="G144" s="110"/>
      <c r="H144" s="110"/>
      <c r="I144" s="111"/>
      <c r="J144" s="111"/>
      <c r="K144" s="579"/>
      <c r="L144" s="111"/>
      <c r="M144" s="110"/>
      <c r="N144" s="111"/>
      <c r="O144" s="579"/>
      <c r="P144" s="111"/>
      <c r="Q144" s="110"/>
      <c r="R144" s="110"/>
      <c r="S144" s="110"/>
      <c r="T144" s="110"/>
      <c r="U144" s="124"/>
      <c r="V144" s="124"/>
      <c r="W144" s="110"/>
      <c r="X144" s="110"/>
      <c r="Y144" s="124"/>
      <c r="Z144" s="124"/>
      <c r="AA144" s="579"/>
      <c r="AB144" s="124"/>
      <c r="AC144" s="110"/>
      <c r="AD144" s="110"/>
      <c r="AE144" s="579"/>
      <c r="AF144" s="124"/>
      <c r="AG144" s="110"/>
      <c r="AH144" s="110"/>
    </row>
    <row r="145" spans="1:34" ht="20.100000000000001" customHeight="1">
      <c r="A145" s="585"/>
      <c r="B145" s="191" t="s">
        <v>77</v>
      </c>
      <c r="C145" s="110"/>
      <c r="D145" s="110"/>
      <c r="E145" s="111"/>
      <c r="F145" s="111"/>
      <c r="G145" s="110"/>
      <c r="H145" s="110"/>
      <c r="I145" s="111"/>
      <c r="J145" s="111"/>
      <c r="K145" s="580"/>
      <c r="L145" s="111"/>
      <c r="M145" s="110"/>
      <c r="N145" s="111"/>
      <c r="O145" s="580"/>
      <c r="P145" s="124"/>
      <c r="Q145" s="110"/>
      <c r="R145" s="110"/>
      <c r="S145" s="110"/>
      <c r="T145" s="110"/>
      <c r="U145" s="124"/>
      <c r="V145" s="124"/>
      <c r="W145" s="110"/>
      <c r="X145" s="110"/>
      <c r="Y145" s="124"/>
      <c r="Z145" s="124"/>
      <c r="AA145" s="580"/>
      <c r="AB145" s="124"/>
      <c r="AC145" s="110"/>
      <c r="AD145" s="110"/>
      <c r="AE145" s="580"/>
      <c r="AF145" s="124"/>
      <c r="AG145" s="110"/>
      <c r="AH145" s="110"/>
    </row>
    <row r="146" spans="1:34" ht="20.100000000000001" customHeight="1">
      <c r="A146" s="585"/>
      <c r="B146" s="191" t="s">
        <v>78</v>
      </c>
      <c r="C146" s="110"/>
      <c r="D146" s="110"/>
      <c r="E146" s="111"/>
      <c r="F146" s="111"/>
      <c r="G146" s="110"/>
      <c r="H146" s="110"/>
      <c r="I146" s="111"/>
      <c r="J146" s="111"/>
      <c r="K146" s="581"/>
      <c r="L146" s="111"/>
      <c r="M146" s="110"/>
      <c r="N146" s="111"/>
      <c r="O146" s="581"/>
      <c r="P146" s="124"/>
      <c r="Q146" s="110"/>
      <c r="R146" s="110"/>
      <c r="S146" s="110"/>
      <c r="T146" s="110"/>
      <c r="U146" s="124"/>
      <c r="V146" s="124"/>
      <c r="W146" s="110"/>
      <c r="X146" s="110"/>
      <c r="Y146" s="124"/>
      <c r="Z146" s="124"/>
      <c r="AA146" s="581"/>
      <c r="AB146" s="124"/>
      <c r="AC146" s="110"/>
      <c r="AD146" s="110"/>
      <c r="AE146" s="581"/>
      <c r="AF146" s="124"/>
      <c r="AG146" s="110"/>
      <c r="AH146" s="110"/>
    </row>
    <row r="147" spans="1:34" ht="20.100000000000001" customHeight="1">
      <c r="A147" s="585"/>
      <c r="B147" s="192" t="s">
        <v>79</v>
      </c>
      <c r="C147" s="194">
        <f>SUM(C144:C146)</f>
        <v>0</v>
      </c>
      <c r="D147" s="194">
        <f t="shared" ref="D147" si="1024">SUM(D144:D146)</f>
        <v>0</v>
      </c>
      <c r="E147" s="196">
        <f t="shared" ref="E147" si="1025">SUM(E144:E146)</f>
        <v>0</v>
      </c>
      <c r="F147" s="196">
        <f t="shared" ref="F147" si="1026">SUM(F144:F146)</f>
        <v>0</v>
      </c>
      <c r="G147" s="194">
        <f t="shared" ref="G147" si="1027">SUM(G144:G146)</f>
        <v>0</v>
      </c>
      <c r="H147" s="194">
        <f t="shared" ref="H147" si="1028">SUM(H144:H146)</f>
        <v>0</v>
      </c>
      <c r="I147" s="196">
        <f t="shared" ref="I147" si="1029">SUM(I144:I146)</f>
        <v>0</v>
      </c>
      <c r="J147" s="196">
        <f t="shared" ref="J147" si="1030">SUM(J144:J146)</f>
        <v>0</v>
      </c>
      <c r="K147" s="194">
        <f t="shared" ref="K147" si="1031">SUM(K144:K146)</f>
        <v>0</v>
      </c>
      <c r="L147" s="196">
        <f t="shared" ref="L147" si="1032">SUM(L144:L146)</f>
        <v>0</v>
      </c>
      <c r="M147" s="194">
        <f t="shared" ref="M147" si="1033">SUM(M144:M146)</f>
        <v>0</v>
      </c>
      <c r="N147" s="196">
        <f t="shared" ref="N147" si="1034">SUM(N144:N146)</f>
        <v>0</v>
      </c>
      <c r="O147" s="194">
        <f t="shared" ref="O147" si="1035">SUM(O144:O146)</f>
        <v>0</v>
      </c>
      <c r="P147" s="194">
        <f t="shared" ref="P147" si="1036">SUM(P144:P146)</f>
        <v>0</v>
      </c>
      <c r="Q147" s="194">
        <f t="shared" ref="Q147" si="1037">SUM(Q144:Q146)</f>
        <v>0</v>
      </c>
      <c r="R147" s="194">
        <f t="shared" ref="R147" si="1038">SUM(R144:R146)</f>
        <v>0</v>
      </c>
      <c r="S147" s="194">
        <f t="shared" ref="S147" si="1039">SUM(S144:S146)</f>
        <v>0</v>
      </c>
      <c r="T147" s="194">
        <f t="shared" ref="T147" si="1040">SUM(T144:T146)</f>
        <v>0</v>
      </c>
      <c r="U147" s="194">
        <f t="shared" ref="U147" si="1041">SUM(U144:U146)</f>
        <v>0</v>
      </c>
      <c r="V147" s="194">
        <f t="shared" ref="V147" si="1042">SUM(V144:V146)</f>
        <v>0</v>
      </c>
      <c r="W147" s="194">
        <f t="shared" ref="W147" si="1043">SUM(W144:W146)</f>
        <v>0</v>
      </c>
      <c r="X147" s="194">
        <f t="shared" ref="X147" si="1044">SUM(X144:X146)</f>
        <v>0</v>
      </c>
      <c r="Y147" s="194">
        <f t="shared" ref="Y147" si="1045">SUM(Y144:Y146)</f>
        <v>0</v>
      </c>
      <c r="Z147" s="194">
        <f t="shared" ref="Z147" si="1046">SUM(Z144:Z146)</f>
        <v>0</v>
      </c>
      <c r="AA147" s="194">
        <f t="shared" ref="AA147" si="1047">SUM(AA144:AA146)</f>
        <v>0</v>
      </c>
      <c r="AB147" s="194">
        <f t="shared" ref="AB147" si="1048">SUM(AB144:AB146)</f>
        <v>0</v>
      </c>
      <c r="AC147" s="194">
        <f t="shared" ref="AC147" si="1049">SUM(AC144:AC146)</f>
        <v>0</v>
      </c>
      <c r="AD147" s="194">
        <f t="shared" ref="AD147" si="1050">SUM(AD144:AD146)</f>
        <v>0</v>
      </c>
      <c r="AE147" s="194">
        <f t="shared" ref="AE147" si="1051">SUM(AE144:AE146)</f>
        <v>0</v>
      </c>
      <c r="AF147" s="194">
        <f t="shared" ref="AF147" si="1052">SUM(AF144:AF146)</f>
        <v>0</v>
      </c>
      <c r="AG147" s="194">
        <f t="shared" ref="AG147" si="1053">SUM(AG144:AG146)</f>
        <v>0</v>
      </c>
      <c r="AH147" s="194">
        <f t="shared" ref="AH147" si="1054">SUM(AH144:AH146)</f>
        <v>0</v>
      </c>
    </row>
    <row r="148" spans="1:34" ht="20.100000000000001" customHeight="1">
      <c r="A148" s="585" t="s">
        <v>114</v>
      </c>
      <c r="B148" s="191" t="s">
        <v>76</v>
      </c>
      <c r="C148" s="110"/>
      <c r="D148" s="110"/>
      <c r="E148" s="111"/>
      <c r="F148" s="111"/>
      <c r="G148" s="110"/>
      <c r="H148" s="110"/>
      <c r="I148" s="111"/>
      <c r="J148" s="111"/>
      <c r="K148" s="579"/>
      <c r="L148" s="111"/>
      <c r="M148" s="110"/>
      <c r="N148" s="111"/>
      <c r="O148" s="579"/>
      <c r="P148" s="111"/>
      <c r="Q148" s="110"/>
      <c r="R148" s="110"/>
      <c r="S148" s="110"/>
      <c r="T148" s="110"/>
      <c r="U148" s="124"/>
      <c r="V148" s="124"/>
      <c r="W148" s="110"/>
      <c r="X148" s="110"/>
      <c r="Y148" s="124"/>
      <c r="Z148" s="124"/>
      <c r="AA148" s="579"/>
      <c r="AB148" s="124"/>
      <c r="AC148" s="110"/>
      <c r="AD148" s="110"/>
      <c r="AE148" s="579"/>
      <c r="AF148" s="124"/>
      <c r="AG148" s="110"/>
      <c r="AH148" s="110"/>
    </row>
    <row r="149" spans="1:34" ht="20.100000000000001" customHeight="1">
      <c r="A149" s="585"/>
      <c r="B149" s="191" t="s">
        <v>77</v>
      </c>
      <c r="C149" s="110"/>
      <c r="D149" s="110"/>
      <c r="E149" s="111"/>
      <c r="F149" s="111"/>
      <c r="G149" s="110"/>
      <c r="H149" s="110"/>
      <c r="I149" s="111"/>
      <c r="J149" s="111"/>
      <c r="K149" s="580"/>
      <c r="L149" s="111"/>
      <c r="M149" s="110"/>
      <c r="N149" s="111"/>
      <c r="O149" s="580"/>
      <c r="P149" s="124"/>
      <c r="Q149" s="110"/>
      <c r="R149" s="110"/>
      <c r="S149" s="110"/>
      <c r="T149" s="110"/>
      <c r="U149" s="124"/>
      <c r="V149" s="124"/>
      <c r="W149" s="110"/>
      <c r="X149" s="110"/>
      <c r="Y149" s="124"/>
      <c r="Z149" s="124"/>
      <c r="AA149" s="580"/>
      <c r="AB149" s="124"/>
      <c r="AC149" s="110"/>
      <c r="AD149" s="110"/>
      <c r="AE149" s="580"/>
      <c r="AF149" s="124"/>
      <c r="AG149" s="110"/>
      <c r="AH149" s="110"/>
    </row>
    <row r="150" spans="1:34" ht="20.100000000000001" customHeight="1">
      <c r="A150" s="585"/>
      <c r="B150" s="191" t="s">
        <v>78</v>
      </c>
      <c r="C150" s="110"/>
      <c r="D150" s="110"/>
      <c r="E150" s="111"/>
      <c r="F150" s="111"/>
      <c r="G150" s="110"/>
      <c r="H150" s="110"/>
      <c r="I150" s="111"/>
      <c r="J150" s="111"/>
      <c r="K150" s="581"/>
      <c r="L150" s="111"/>
      <c r="M150" s="110"/>
      <c r="N150" s="111"/>
      <c r="O150" s="581"/>
      <c r="P150" s="124"/>
      <c r="Q150" s="110"/>
      <c r="R150" s="110"/>
      <c r="S150" s="110"/>
      <c r="T150" s="110"/>
      <c r="U150" s="124"/>
      <c r="V150" s="124"/>
      <c r="W150" s="110"/>
      <c r="X150" s="110"/>
      <c r="Y150" s="124"/>
      <c r="Z150" s="124"/>
      <c r="AA150" s="581"/>
      <c r="AB150" s="124"/>
      <c r="AC150" s="110"/>
      <c r="AD150" s="110"/>
      <c r="AE150" s="581"/>
      <c r="AF150" s="124"/>
      <c r="AG150" s="110"/>
      <c r="AH150" s="110"/>
    </row>
    <row r="151" spans="1:34" ht="20.100000000000001" customHeight="1">
      <c r="A151" s="585"/>
      <c r="B151" s="192" t="s">
        <v>79</v>
      </c>
      <c r="C151" s="194">
        <f>SUM(C148:C150)</f>
        <v>0</v>
      </c>
      <c r="D151" s="194">
        <f t="shared" ref="D151" si="1055">SUM(D148:D150)</f>
        <v>0</v>
      </c>
      <c r="E151" s="196">
        <f t="shared" ref="E151" si="1056">SUM(E148:E150)</f>
        <v>0</v>
      </c>
      <c r="F151" s="196">
        <f t="shared" ref="F151" si="1057">SUM(F148:F150)</f>
        <v>0</v>
      </c>
      <c r="G151" s="194">
        <f t="shared" ref="G151" si="1058">SUM(G148:G150)</f>
        <v>0</v>
      </c>
      <c r="H151" s="194">
        <f t="shared" ref="H151" si="1059">SUM(H148:H150)</f>
        <v>0</v>
      </c>
      <c r="I151" s="196">
        <f t="shared" ref="I151" si="1060">SUM(I148:I150)</f>
        <v>0</v>
      </c>
      <c r="J151" s="196">
        <f t="shared" ref="J151" si="1061">SUM(J148:J150)</f>
        <v>0</v>
      </c>
      <c r="K151" s="194">
        <f t="shared" ref="K151" si="1062">SUM(K148:K150)</f>
        <v>0</v>
      </c>
      <c r="L151" s="196">
        <f t="shared" ref="L151" si="1063">SUM(L148:L150)</f>
        <v>0</v>
      </c>
      <c r="M151" s="194">
        <f t="shared" ref="M151" si="1064">SUM(M148:M150)</f>
        <v>0</v>
      </c>
      <c r="N151" s="196">
        <f t="shared" ref="N151" si="1065">SUM(N148:N150)</f>
        <v>0</v>
      </c>
      <c r="O151" s="194">
        <f t="shared" ref="O151" si="1066">SUM(O148:O150)</f>
        <v>0</v>
      </c>
      <c r="P151" s="194">
        <f t="shared" ref="P151" si="1067">SUM(P148:P150)</f>
        <v>0</v>
      </c>
      <c r="Q151" s="194">
        <f t="shared" ref="Q151" si="1068">SUM(Q148:Q150)</f>
        <v>0</v>
      </c>
      <c r="R151" s="194">
        <f t="shared" ref="R151" si="1069">SUM(R148:R150)</f>
        <v>0</v>
      </c>
      <c r="S151" s="194">
        <f t="shared" ref="S151" si="1070">SUM(S148:S150)</f>
        <v>0</v>
      </c>
      <c r="T151" s="194">
        <f t="shared" ref="T151" si="1071">SUM(T148:T150)</f>
        <v>0</v>
      </c>
      <c r="U151" s="194">
        <f t="shared" ref="U151" si="1072">SUM(U148:U150)</f>
        <v>0</v>
      </c>
      <c r="V151" s="194">
        <f t="shared" ref="V151" si="1073">SUM(V148:V150)</f>
        <v>0</v>
      </c>
      <c r="W151" s="194">
        <f t="shared" ref="W151" si="1074">SUM(W148:W150)</f>
        <v>0</v>
      </c>
      <c r="X151" s="194">
        <f t="shared" ref="X151" si="1075">SUM(X148:X150)</f>
        <v>0</v>
      </c>
      <c r="Y151" s="194">
        <f t="shared" ref="Y151" si="1076">SUM(Y148:Y150)</f>
        <v>0</v>
      </c>
      <c r="Z151" s="194">
        <f t="shared" ref="Z151" si="1077">SUM(Z148:Z150)</f>
        <v>0</v>
      </c>
      <c r="AA151" s="194">
        <f t="shared" ref="AA151" si="1078">SUM(AA148:AA150)</f>
        <v>0</v>
      </c>
      <c r="AB151" s="194">
        <f t="shared" ref="AB151" si="1079">SUM(AB148:AB150)</f>
        <v>0</v>
      </c>
      <c r="AC151" s="194">
        <f t="shared" ref="AC151" si="1080">SUM(AC148:AC150)</f>
        <v>0</v>
      </c>
      <c r="AD151" s="194">
        <f t="shared" ref="AD151" si="1081">SUM(AD148:AD150)</f>
        <v>0</v>
      </c>
      <c r="AE151" s="194">
        <f t="shared" ref="AE151" si="1082">SUM(AE148:AE150)</f>
        <v>0</v>
      </c>
      <c r="AF151" s="194">
        <f t="shared" ref="AF151" si="1083">SUM(AF148:AF150)</f>
        <v>0</v>
      </c>
      <c r="AG151" s="194">
        <f t="shared" ref="AG151" si="1084">SUM(AG148:AG150)</f>
        <v>0</v>
      </c>
      <c r="AH151" s="194">
        <f t="shared" ref="AH151" si="1085">SUM(AH148:AH150)</f>
        <v>0</v>
      </c>
    </row>
    <row r="152" spans="1:34" ht="20.100000000000001" customHeight="1">
      <c r="A152" s="585" t="s">
        <v>115</v>
      </c>
      <c r="B152" s="193" t="s">
        <v>76</v>
      </c>
      <c r="C152" s="194">
        <f>C8+C12+C16+C20+C24+C28+C32+C36+C40+C44+C48+C52+C56+C60+C64+C68+C72+C76+C80+C84+C88+C92+C96+C100+C104+C108+C112+C116+C120+C124+C128+C132+C136+C140+C144+C148</f>
        <v>0</v>
      </c>
      <c r="D152" s="194">
        <f t="shared" ref="D152:AH152" si="1086">D8+D12+D16+D20+D24+D28+D32+D36+D40+D44+D48+D52+D56+D60+D64+D68+D72+D76+D80+D84+D88+D92+D96+D100+D104+D108+D112+D116+D120+D124+D128+D132+D136+D140+D144+D148</f>
        <v>0</v>
      </c>
      <c r="E152" s="196">
        <f t="shared" si="1086"/>
        <v>0</v>
      </c>
      <c r="F152" s="196">
        <f t="shared" si="1086"/>
        <v>0</v>
      </c>
      <c r="G152" s="194">
        <f t="shared" si="1086"/>
        <v>0</v>
      </c>
      <c r="H152" s="194">
        <f t="shared" si="1086"/>
        <v>0</v>
      </c>
      <c r="I152" s="196">
        <f t="shared" si="1086"/>
        <v>0</v>
      </c>
      <c r="J152" s="196">
        <f t="shared" si="1086"/>
        <v>0</v>
      </c>
      <c r="K152" s="586">
        <f t="shared" si="1086"/>
        <v>0</v>
      </c>
      <c r="L152" s="196">
        <f t="shared" si="1086"/>
        <v>0</v>
      </c>
      <c r="M152" s="194">
        <f t="shared" si="1086"/>
        <v>0</v>
      </c>
      <c r="N152" s="196">
        <f t="shared" si="1086"/>
        <v>0</v>
      </c>
      <c r="O152" s="589">
        <f t="shared" si="1086"/>
        <v>0</v>
      </c>
      <c r="P152" s="194">
        <f t="shared" si="1086"/>
        <v>0</v>
      </c>
      <c r="Q152" s="194">
        <f t="shared" si="1086"/>
        <v>0</v>
      </c>
      <c r="R152" s="194">
        <f t="shared" si="1086"/>
        <v>0</v>
      </c>
      <c r="S152" s="194">
        <f t="shared" si="1086"/>
        <v>0</v>
      </c>
      <c r="T152" s="194">
        <f t="shared" si="1086"/>
        <v>0</v>
      </c>
      <c r="U152" s="194">
        <f t="shared" si="1086"/>
        <v>0</v>
      </c>
      <c r="V152" s="194">
        <f t="shared" si="1086"/>
        <v>0</v>
      </c>
      <c r="W152" s="194">
        <f t="shared" si="1086"/>
        <v>0</v>
      </c>
      <c r="X152" s="194">
        <f t="shared" si="1086"/>
        <v>0</v>
      </c>
      <c r="Y152" s="194">
        <f t="shared" si="1086"/>
        <v>0</v>
      </c>
      <c r="Z152" s="194">
        <f t="shared" si="1086"/>
        <v>0</v>
      </c>
      <c r="AA152" s="589">
        <f t="shared" si="1086"/>
        <v>0</v>
      </c>
      <c r="AB152" s="194">
        <f t="shared" si="1086"/>
        <v>0</v>
      </c>
      <c r="AC152" s="194">
        <f t="shared" si="1086"/>
        <v>0</v>
      </c>
      <c r="AD152" s="194">
        <f t="shared" si="1086"/>
        <v>0</v>
      </c>
      <c r="AE152" s="194">
        <f t="shared" si="1086"/>
        <v>0</v>
      </c>
      <c r="AF152" s="194">
        <f t="shared" si="1086"/>
        <v>0</v>
      </c>
      <c r="AG152" s="194">
        <f t="shared" si="1086"/>
        <v>0</v>
      </c>
      <c r="AH152" s="194">
        <f t="shared" si="1086"/>
        <v>0</v>
      </c>
    </row>
    <row r="153" spans="1:34" ht="20.100000000000001" customHeight="1">
      <c r="A153" s="585"/>
      <c r="B153" s="193" t="s">
        <v>77</v>
      </c>
      <c r="C153" s="194">
        <f t="shared" ref="C153:AH153" si="1087">C9+C13+C17+C21+C25+C29+C33+C37+C41+C45+C49+C53+C57+C61+C65+C69+C73+C77+C81+C85+C89+C93+C97+C101+C105+C109+C113+C117+C121+C125+C129+C133+C137+C141+C145+C149</f>
        <v>0</v>
      </c>
      <c r="D153" s="194">
        <f t="shared" si="1087"/>
        <v>0</v>
      </c>
      <c r="E153" s="196">
        <f t="shared" si="1087"/>
        <v>0</v>
      </c>
      <c r="F153" s="196">
        <f t="shared" si="1087"/>
        <v>0</v>
      </c>
      <c r="G153" s="194">
        <f t="shared" si="1087"/>
        <v>0</v>
      </c>
      <c r="H153" s="194">
        <f t="shared" si="1087"/>
        <v>0</v>
      </c>
      <c r="I153" s="196">
        <f t="shared" si="1087"/>
        <v>0</v>
      </c>
      <c r="J153" s="196">
        <f t="shared" si="1087"/>
        <v>0</v>
      </c>
      <c r="K153" s="587"/>
      <c r="L153" s="196">
        <f t="shared" si="1087"/>
        <v>0</v>
      </c>
      <c r="M153" s="194">
        <f t="shared" si="1087"/>
        <v>0</v>
      </c>
      <c r="N153" s="196">
        <f t="shared" si="1087"/>
        <v>0</v>
      </c>
      <c r="O153" s="590"/>
      <c r="P153" s="194">
        <f t="shared" si="1087"/>
        <v>0</v>
      </c>
      <c r="Q153" s="194">
        <f t="shared" si="1087"/>
        <v>0</v>
      </c>
      <c r="R153" s="194">
        <f t="shared" si="1087"/>
        <v>0</v>
      </c>
      <c r="S153" s="194">
        <f t="shared" si="1087"/>
        <v>0</v>
      </c>
      <c r="T153" s="194">
        <f t="shared" si="1087"/>
        <v>0</v>
      </c>
      <c r="U153" s="194">
        <f t="shared" si="1087"/>
        <v>0</v>
      </c>
      <c r="V153" s="194">
        <f t="shared" si="1087"/>
        <v>0</v>
      </c>
      <c r="W153" s="194">
        <f t="shared" si="1087"/>
        <v>0</v>
      </c>
      <c r="X153" s="194">
        <f t="shared" si="1087"/>
        <v>0</v>
      </c>
      <c r="Y153" s="194">
        <f t="shared" si="1087"/>
        <v>0</v>
      </c>
      <c r="Z153" s="194">
        <f t="shared" si="1087"/>
        <v>0</v>
      </c>
      <c r="AA153" s="590"/>
      <c r="AB153" s="194">
        <f t="shared" si="1087"/>
        <v>0</v>
      </c>
      <c r="AC153" s="194">
        <f t="shared" si="1087"/>
        <v>0</v>
      </c>
      <c r="AD153" s="194">
        <f t="shared" si="1087"/>
        <v>0</v>
      </c>
      <c r="AE153" s="194">
        <f t="shared" si="1087"/>
        <v>0</v>
      </c>
      <c r="AF153" s="194">
        <f t="shared" si="1087"/>
        <v>0</v>
      </c>
      <c r="AG153" s="194">
        <f t="shared" si="1087"/>
        <v>0</v>
      </c>
      <c r="AH153" s="194">
        <f t="shared" si="1087"/>
        <v>0</v>
      </c>
    </row>
    <row r="154" spans="1:34" ht="20.100000000000001" customHeight="1">
      <c r="A154" s="585"/>
      <c r="B154" s="193" t="s">
        <v>78</v>
      </c>
      <c r="C154" s="194">
        <f t="shared" ref="C154:AH154" si="1088">C10+C14+C18+C22+C26+C30+C34+C38+C42+C46+C50+C54+C58+C62+C66+C70+C74+C78+C82+C86+C90+C94+C98+C102+C106+C110+C114+C118+C122+C126+C130+C134+C138+C142+C146+C150</f>
        <v>0</v>
      </c>
      <c r="D154" s="194">
        <f t="shared" si="1088"/>
        <v>0</v>
      </c>
      <c r="E154" s="196">
        <f t="shared" si="1088"/>
        <v>0</v>
      </c>
      <c r="F154" s="196">
        <f t="shared" si="1088"/>
        <v>0</v>
      </c>
      <c r="G154" s="194">
        <f t="shared" si="1088"/>
        <v>0</v>
      </c>
      <c r="H154" s="194">
        <f t="shared" si="1088"/>
        <v>0</v>
      </c>
      <c r="I154" s="196">
        <f t="shared" si="1088"/>
        <v>0</v>
      </c>
      <c r="J154" s="196">
        <f t="shared" si="1088"/>
        <v>0</v>
      </c>
      <c r="K154" s="588"/>
      <c r="L154" s="196">
        <f t="shared" si="1088"/>
        <v>0</v>
      </c>
      <c r="M154" s="194">
        <f t="shared" si="1088"/>
        <v>0</v>
      </c>
      <c r="N154" s="196">
        <f t="shared" si="1088"/>
        <v>0</v>
      </c>
      <c r="O154" s="591"/>
      <c r="P154" s="194">
        <f t="shared" si="1088"/>
        <v>0</v>
      </c>
      <c r="Q154" s="194">
        <f t="shared" si="1088"/>
        <v>0</v>
      </c>
      <c r="R154" s="194">
        <f t="shared" si="1088"/>
        <v>0</v>
      </c>
      <c r="S154" s="194">
        <f t="shared" si="1088"/>
        <v>0</v>
      </c>
      <c r="T154" s="194">
        <f t="shared" si="1088"/>
        <v>0</v>
      </c>
      <c r="U154" s="194">
        <f t="shared" si="1088"/>
        <v>0</v>
      </c>
      <c r="V154" s="194">
        <f t="shared" si="1088"/>
        <v>0</v>
      </c>
      <c r="W154" s="194">
        <f t="shared" si="1088"/>
        <v>0</v>
      </c>
      <c r="X154" s="194">
        <f t="shared" si="1088"/>
        <v>0</v>
      </c>
      <c r="Y154" s="194">
        <f t="shared" si="1088"/>
        <v>0</v>
      </c>
      <c r="Z154" s="194">
        <f t="shared" si="1088"/>
        <v>0</v>
      </c>
      <c r="AA154" s="591"/>
      <c r="AB154" s="194">
        <f t="shared" si="1088"/>
        <v>0</v>
      </c>
      <c r="AC154" s="194">
        <f t="shared" si="1088"/>
        <v>0</v>
      </c>
      <c r="AD154" s="194">
        <f t="shared" si="1088"/>
        <v>0</v>
      </c>
      <c r="AE154" s="194">
        <f t="shared" si="1088"/>
        <v>0</v>
      </c>
      <c r="AF154" s="194">
        <f t="shared" si="1088"/>
        <v>0</v>
      </c>
      <c r="AG154" s="194">
        <f t="shared" si="1088"/>
        <v>0</v>
      </c>
      <c r="AH154" s="194">
        <f t="shared" si="1088"/>
        <v>0</v>
      </c>
    </row>
    <row r="155" spans="1:34" ht="20.100000000000001" customHeight="1">
      <c r="A155" s="585"/>
      <c r="B155" s="192" t="s">
        <v>79</v>
      </c>
      <c r="C155" s="194">
        <f>SUM(C152:C154)</f>
        <v>0</v>
      </c>
      <c r="D155" s="194">
        <f t="shared" ref="D155:AH155" si="1089">D11+D15+D19+D23+D27+D31+D35+D39+D43+D47+D51+D55+D59+D63+D67+D71+D75+D79+D83+D87+D91+D95+D99+D103+D107+D111+D115+D119+D123+D127+D131+D135+D139+D143+D147+D151</f>
        <v>0</v>
      </c>
      <c r="E155" s="196">
        <f t="shared" si="1089"/>
        <v>0</v>
      </c>
      <c r="F155" s="196">
        <f t="shared" si="1089"/>
        <v>0</v>
      </c>
      <c r="G155" s="194">
        <f t="shared" si="1089"/>
        <v>0</v>
      </c>
      <c r="H155" s="194">
        <f t="shared" si="1089"/>
        <v>0</v>
      </c>
      <c r="I155" s="196">
        <f t="shared" si="1089"/>
        <v>0</v>
      </c>
      <c r="J155" s="196">
        <f t="shared" si="1089"/>
        <v>0</v>
      </c>
      <c r="K155" s="194">
        <f t="shared" si="1089"/>
        <v>0</v>
      </c>
      <c r="L155" s="196">
        <f t="shared" si="1089"/>
        <v>0</v>
      </c>
      <c r="M155" s="194">
        <f t="shared" si="1089"/>
        <v>0</v>
      </c>
      <c r="N155" s="196">
        <f t="shared" si="1089"/>
        <v>0</v>
      </c>
      <c r="O155" s="194">
        <f t="shared" si="1089"/>
        <v>0</v>
      </c>
      <c r="P155" s="194">
        <f t="shared" si="1089"/>
        <v>0</v>
      </c>
      <c r="Q155" s="194">
        <f t="shared" si="1089"/>
        <v>0</v>
      </c>
      <c r="R155" s="194">
        <f t="shared" si="1089"/>
        <v>0</v>
      </c>
      <c r="S155" s="194">
        <f t="shared" si="1089"/>
        <v>0</v>
      </c>
      <c r="T155" s="194">
        <f t="shared" si="1089"/>
        <v>0</v>
      </c>
      <c r="U155" s="194">
        <f t="shared" si="1089"/>
        <v>0</v>
      </c>
      <c r="V155" s="194">
        <f t="shared" si="1089"/>
        <v>0</v>
      </c>
      <c r="W155" s="194">
        <f t="shared" si="1089"/>
        <v>0</v>
      </c>
      <c r="X155" s="194">
        <f t="shared" si="1089"/>
        <v>0</v>
      </c>
      <c r="Y155" s="194">
        <f t="shared" si="1089"/>
        <v>0</v>
      </c>
      <c r="Z155" s="194">
        <f t="shared" si="1089"/>
        <v>0</v>
      </c>
      <c r="AA155" s="194">
        <f t="shared" si="1089"/>
        <v>0</v>
      </c>
      <c r="AB155" s="194">
        <f t="shared" si="1089"/>
        <v>0</v>
      </c>
      <c r="AC155" s="194">
        <f t="shared" si="1089"/>
        <v>0</v>
      </c>
      <c r="AD155" s="194">
        <f t="shared" si="1089"/>
        <v>0</v>
      </c>
      <c r="AE155" s="194">
        <f t="shared" si="1089"/>
        <v>0</v>
      </c>
      <c r="AF155" s="194">
        <f t="shared" si="1089"/>
        <v>0</v>
      </c>
      <c r="AG155" s="194">
        <f t="shared" si="1089"/>
        <v>0</v>
      </c>
      <c r="AH155" s="194">
        <f t="shared" si="1089"/>
        <v>0</v>
      </c>
    </row>
    <row r="156" spans="1:34">
      <c r="A156" s="469"/>
      <c r="B156" s="217"/>
      <c r="C156" s="218"/>
      <c r="D156" s="218"/>
      <c r="E156" s="218"/>
      <c r="F156" s="217"/>
      <c r="G156" s="218"/>
      <c r="H156" s="218"/>
      <c r="I156" s="218"/>
      <c r="J156" s="542" t="s">
        <v>116</v>
      </c>
      <c r="K156" s="218"/>
      <c r="L156" s="218"/>
      <c r="M156" s="217"/>
      <c r="N156" s="218"/>
      <c r="O156" s="218"/>
      <c r="P156" s="542" t="s">
        <v>116</v>
      </c>
      <c r="Q156" s="542" t="s">
        <v>116</v>
      </c>
      <c r="R156" s="542" t="s">
        <v>116</v>
      </c>
      <c r="S156" s="218"/>
      <c r="T156" s="218"/>
      <c r="U156" s="218"/>
      <c r="V156" s="217"/>
      <c r="W156" s="218"/>
      <c r="X156" s="218"/>
      <c r="Y156" s="218"/>
      <c r="Z156" s="542" t="s">
        <v>116</v>
      </c>
      <c r="AA156" s="218"/>
      <c r="AB156" s="218"/>
      <c r="AC156" s="217"/>
      <c r="AD156" s="218"/>
      <c r="AE156" s="218"/>
      <c r="AF156" s="542" t="s">
        <v>116</v>
      </c>
      <c r="AG156" s="542" t="s">
        <v>116</v>
      </c>
      <c r="AH156" s="542" t="s">
        <v>116</v>
      </c>
    </row>
    <row r="157" spans="1:34" ht="16.5">
      <c r="A157" s="45"/>
      <c r="B157" s="468"/>
      <c r="C157" s="531"/>
      <c r="D157" s="531"/>
      <c r="E157" s="543"/>
      <c r="F157" s="543"/>
      <c r="G157" s="543"/>
      <c r="H157" s="543"/>
      <c r="I157" s="543"/>
      <c r="J157" s="543"/>
      <c r="K157" s="543"/>
      <c r="L157" s="531"/>
      <c r="M157" s="531"/>
      <c r="N157" s="531"/>
      <c r="O157" s="531"/>
      <c r="P157" s="531"/>
      <c r="Q157" s="531"/>
      <c r="R157" s="531"/>
      <c r="S157" s="531"/>
      <c r="T157" s="531"/>
      <c r="U157" s="543"/>
      <c r="V157" s="543"/>
      <c r="W157" s="543"/>
      <c r="X157" s="543"/>
      <c r="Y157" s="543"/>
      <c r="Z157" s="543"/>
      <c r="AA157" s="543"/>
      <c r="AB157" s="531"/>
      <c r="AC157" s="531"/>
      <c r="AD157" s="531"/>
      <c r="AE157" s="531"/>
      <c r="AF157" s="531"/>
      <c r="AG157" s="531"/>
      <c r="AH157" s="531"/>
    </row>
    <row r="158" spans="1:34" ht="16.5">
      <c r="A158" s="530" t="s">
        <v>318</v>
      </c>
      <c r="B158" s="531"/>
      <c r="C158" s="531"/>
      <c r="D158" s="531"/>
      <c r="E158" s="531"/>
      <c r="F158" s="531"/>
      <c r="G158" s="531"/>
      <c r="H158" s="531"/>
      <c r="I158" s="531"/>
      <c r="J158" s="531"/>
      <c r="K158" s="531"/>
      <c r="L158" s="531"/>
      <c r="M158" s="531"/>
      <c r="N158" s="531"/>
      <c r="O158" s="531"/>
      <c r="P158" s="531"/>
      <c r="Q158" s="531"/>
      <c r="R158" s="531"/>
      <c r="S158" s="531"/>
      <c r="T158" s="531"/>
      <c r="U158" s="531"/>
      <c r="V158" s="531"/>
      <c r="W158" s="531"/>
      <c r="X158" s="531"/>
      <c r="Y158" s="531"/>
      <c r="Z158" s="531"/>
      <c r="AA158" s="531"/>
      <c r="AB158" s="531"/>
      <c r="AC158" s="531"/>
      <c r="AD158" s="531"/>
      <c r="AE158" s="531"/>
      <c r="AF158" s="531"/>
      <c r="AG158" s="531"/>
      <c r="AH158" s="531"/>
    </row>
    <row r="159" spans="1:34" ht="16.5" customHeight="1">
      <c r="A159" s="583" t="s">
        <v>319</v>
      </c>
      <c r="B159" s="583"/>
      <c r="C159" s="583"/>
      <c r="D159" s="583"/>
      <c r="E159" s="583"/>
      <c r="F159" s="583"/>
      <c r="G159" s="583"/>
      <c r="H159" s="583"/>
      <c r="I159" s="583"/>
      <c r="J159" s="583"/>
      <c r="K159" s="583"/>
      <c r="L159" s="583"/>
      <c r="M159" s="583"/>
      <c r="N159" s="583"/>
      <c r="O159" s="583"/>
      <c r="P159" s="583"/>
      <c r="Q159" s="583"/>
      <c r="R159" s="583"/>
      <c r="S159" s="531"/>
      <c r="T159" s="531"/>
      <c r="U159" s="531"/>
      <c r="V159" s="531"/>
      <c r="W159" s="531"/>
      <c r="X159" s="531"/>
      <c r="Y159" s="531"/>
      <c r="Z159" s="531"/>
      <c r="AA159" s="583"/>
      <c r="AB159" s="583"/>
      <c r="AC159" s="583"/>
      <c r="AD159" s="583"/>
      <c r="AE159" s="583"/>
      <c r="AF159" s="583"/>
      <c r="AG159" s="583"/>
      <c r="AH159" s="583"/>
    </row>
    <row r="160" spans="1:34" ht="16.5">
      <c r="A160" s="583"/>
      <c r="B160" s="583"/>
      <c r="C160" s="583"/>
      <c r="D160" s="583"/>
      <c r="E160" s="583"/>
      <c r="F160" s="583"/>
      <c r="G160" s="583"/>
      <c r="H160" s="583"/>
      <c r="I160" s="583"/>
      <c r="J160" s="583"/>
      <c r="K160" s="583"/>
      <c r="L160" s="583"/>
      <c r="M160" s="583"/>
      <c r="N160" s="583"/>
      <c r="O160" s="583"/>
      <c r="P160" s="583"/>
      <c r="Q160" s="583"/>
      <c r="R160" s="583"/>
      <c r="S160" s="531"/>
      <c r="T160" s="531"/>
      <c r="U160" s="531"/>
      <c r="V160" s="531"/>
      <c r="W160" s="531"/>
      <c r="X160" s="531"/>
      <c r="Y160" s="531"/>
      <c r="Z160" s="531"/>
      <c r="AA160" s="583"/>
      <c r="AB160" s="583"/>
      <c r="AC160" s="583"/>
      <c r="AD160" s="583"/>
      <c r="AE160" s="583"/>
      <c r="AF160" s="583"/>
      <c r="AG160" s="583"/>
      <c r="AH160" s="583"/>
    </row>
  </sheetData>
  <sheetProtection algorithmName="SHA-512" hashValue="VyCSzWQOm3h106dFAgqfJS/h9YBBJyo6GAh0MZsxzCWv2CHHe9Qn4NpKJAIJuctss1vLk1vsseknwE/i6aoLyQ==" saltValue="xX1/Kyq+HKfGsvHPYNCKSg==" spinCount="100000" sheet="1" objects="1" scenarios="1"/>
  <mergeCells count="207">
    <mergeCell ref="AE32:AE34"/>
    <mergeCell ref="AE28:AE30"/>
    <mergeCell ref="AE24:AE26"/>
    <mergeCell ref="AE16:AE18"/>
    <mergeCell ref="AE12:AE14"/>
    <mergeCell ref="AE20:AE22"/>
    <mergeCell ref="S6:V6"/>
    <mergeCell ref="W6:Z6"/>
    <mergeCell ref="AA6:AD6"/>
    <mergeCell ref="AE6:AH6"/>
    <mergeCell ref="A8:A11"/>
    <mergeCell ref="K8:K10"/>
    <mergeCell ref="O8:O10"/>
    <mergeCell ref="AA8:AA10"/>
    <mergeCell ref="A5:A7"/>
    <mergeCell ref="B5:B7"/>
    <mergeCell ref="C5:J5"/>
    <mergeCell ref="K5:R5"/>
    <mergeCell ref="S5:Z5"/>
    <mergeCell ref="AA5:AH5"/>
    <mergeCell ref="C6:F6"/>
    <mergeCell ref="G6:J6"/>
    <mergeCell ref="K6:N6"/>
    <mergeCell ref="O6:R6"/>
    <mergeCell ref="AE8:AE10"/>
    <mergeCell ref="A20:A23"/>
    <mergeCell ref="K20:K22"/>
    <mergeCell ref="O20:O22"/>
    <mergeCell ref="AA20:AA22"/>
    <mergeCell ref="A24:A27"/>
    <mergeCell ref="K24:K26"/>
    <mergeCell ref="AA24:AA26"/>
    <mergeCell ref="A12:A15"/>
    <mergeCell ref="K12:K14"/>
    <mergeCell ref="O12:O14"/>
    <mergeCell ref="AA12:AA14"/>
    <mergeCell ref="A16:A19"/>
    <mergeCell ref="K16:K18"/>
    <mergeCell ref="O16:O18"/>
    <mergeCell ref="AA16:AA18"/>
    <mergeCell ref="A36:A39"/>
    <mergeCell ref="K36:K38"/>
    <mergeCell ref="O36:O38"/>
    <mergeCell ref="AA36:AA38"/>
    <mergeCell ref="A40:A43"/>
    <mergeCell ref="K40:K42"/>
    <mergeCell ref="O40:O42"/>
    <mergeCell ref="AA40:AA42"/>
    <mergeCell ref="A28:A31"/>
    <mergeCell ref="K28:K30"/>
    <mergeCell ref="O28:O30"/>
    <mergeCell ref="AA28:AA30"/>
    <mergeCell ref="A32:A35"/>
    <mergeCell ref="K32:K34"/>
    <mergeCell ref="O32:O34"/>
    <mergeCell ref="AA32:AA34"/>
    <mergeCell ref="A52:A55"/>
    <mergeCell ref="K52:K54"/>
    <mergeCell ref="O52:O54"/>
    <mergeCell ref="AA52:AA54"/>
    <mergeCell ref="A56:A59"/>
    <mergeCell ref="K56:K58"/>
    <mergeCell ref="O56:O58"/>
    <mergeCell ref="AA56:AA58"/>
    <mergeCell ref="A44:A47"/>
    <mergeCell ref="K44:K46"/>
    <mergeCell ref="O44:O46"/>
    <mergeCell ref="AA44:AA46"/>
    <mergeCell ref="A48:A51"/>
    <mergeCell ref="K48:K50"/>
    <mergeCell ref="O48:O50"/>
    <mergeCell ref="AA48:AA50"/>
    <mergeCell ref="A68:A71"/>
    <mergeCell ref="K68:K70"/>
    <mergeCell ref="O68:O70"/>
    <mergeCell ref="AA68:AA70"/>
    <mergeCell ref="A72:A75"/>
    <mergeCell ref="K72:K74"/>
    <mergeCell ref="O72:O74"/>
    <mergeCell ref="AA72:AA74"/>
    <mergeCell ref="A60:A63"/>
    <mergeCell ref="K60:K62"/>
    <mergeCell ref="O60:O62"/>
    <mergeCell ref="AA60:AA62"/>
    <mergeCell ref="A64:A67"/>
    <mergeCell ref="K64:K66"/>
    <mergeCell ref="O64:O66"/>
    <mergeCell ref="AA64:AA66"/>
    <mergeCell ref="A84:A87"/>
    <mergeCell ref="K84:K86"/>
    <mergeCell ref="O84:O86"/>
    <mergeCell ref="AA84:AA86"/>
    <mergeCell ref="A88:A91"/>
    <mergeCell ref="K88:K90"/>
    <mergeCell ref="O88:O90"/>
    <mergeCell ref="AA88:AA90"/>
    <mergeCell ref="A76:A79"/>
    <mergeCell ref="K76:K78"/>
    <mergeCell ref="O76:O78"/>
    <mergeCell ref="AA76:AA78"/>
    <mergeCell ref="A80:A83"/>
    <mergeCell ref="K80:K82"/>
    <mergeCell ref="O80:O82"/>
    <mergeCell ref="AA80:AA82"/>
    <mergeCell ref="A100:A103"/>
    <mergeCell ref="K100:K102"/>
    <mergeCell ref="O100:O102"/>
    <mergeCell ref="AA100:AA102"/>
    <mergeCell ref="A104:A107"/>
    <mergeCell ref="K104:K106"/>
    <mergeCell ref="O104:O106"/>
    <mergeCell ref="AA104:AA106"/>
    <mergeCell ref="A92:A95"/>
    <mergeCell ref="K92:K94"/>
    <mergeCell ref="O92:O94"/>
    <mergeCell ref="AA92:AA94"/>
    <mergeCell ref="A96:A99"/>
    <mergeCell ref="K96:K98"/>
    <mergeCell ref="O96:O98"/>
    <mergeCell ref="AA96:AA98"/>
    <mergeCell ref="A116:A119"/>
    <mergeCell ref="K116:K118"/>
    <mergeCell ref="O116:O118"/>
    <mergeCell ref="AA116:AA118"/>
    <mergeCell ref="A120:A123"/>
    <mergeCell ref="K120:K122"/>
    <mergeCell ref="O120:O122"/>
    <mergeCell ref="AA120:AA122"/>
    <mergeCell ref="A108:A111"/>
    <mergeCell ref="K108:K110"/>
    <mergeCell ref="O108:O110"/>
    <mergeCell ref="AA108:AA110"/>
    <mergeCell ref="A112:A115"/>
    <mergeCell ref="K112:K114"/>
    <mergeCell ref="O112:O114"/>
    <mergeCell ref="AA112:AA114"/>
    <mergeCell ref="O132:O134"/>
    <mergeCell ref="A136:A139"/>
    <mergeCell ref="K136:K138"/>
    <mergeCell ref="O136:O138"/>
    <mergeCell ref="A124:A127"/>
    <mergeCell ref="K124:K126"/>
    <mergeCell ref="O124:O126"/>
    <mergeCell ref="AA124:AA126"/>
    <mergeCell ref="A128:A131"/>
    <mergeCell ref="K128:K130"/>
    <mergeCell ref="O128:O130"/>
    <mergeCell ref="AA128:AA130"/>
    <mergeCell ref="AA132:AA134"/>
    <mergeCell ref="AA136:AA138"/>
    <mergeCell ref="A3:F3"/>
    <mergeCell ref="B1:C1"/>
    <mergeCell ref="A159:J160"/>
    <mergeCell ref="K159:R160"/>
    <mergeCell ref="AA159:AH160"/>
    <mergeCell ref="A2:G2"/>
    <mergeCell ref="K3:P3"/>
    <mergeCell ref="AA2:AG2"/>
    <mergeCell ref="AA3:AF3"/>
    <mergeCell ref="A148:A151"/>
    <mergeCell ref="K148:K150"/>
    <mergeCell ref="O148:O150"/>
    <mergeCell ref="A152:A155"/>
    <mergeCell ref="K152:K154"/>
    <mergeCell ref="O152:O154"/>
    <mergeCell ref="AA152:AA154"/>
    <mergeCell ref="A140:A143"/>
    <mergeCell ref="K140:K142"/>
    <mergeCell ref="O140:O142"/>
    <mergeCell ref="A144:A147"/>
    <mergeCell ref="K144:K146"/>
    <mergeCell ref="O144:O146"/>
    <mergeCell ref="A132:A135"/>
    <mergeCell ref="K132:K134"/>
    <mergeCell ref="AA140:AA142"/>
    <mergeCell ref="AA144:AA146"/>
    <mergeCell ref="AA148:AA150"/>
    <mergeCell ref="O24:O26"/>
    <mergeCell ref="AE36:AE38"/>
    <mergeCell ref="AE40:AE42"/>
    <mergeCell ref="AE44:AE46"/>
    <mergeCell ref="AE48:AE50"/>
    <mergeCell ref="AE52:AE54"/>
    <mergeCell ref="AE56:AE58"/>
    <mergeCell ref="AE60:AE62"/>
    <mergeCell ref="AE64:AE66"/>
    <mergeCell ref="AE68:AE70"/>
    <mergeCell ref="AE72:AE74"/>
    <mergeCell ref="AE76:AE78"/>
    <mergeCell ref="AE80:AE82"/>
    <mergeCell ref="AE84:AE86"/>
    <mergeCell ref="AE88:AE90"/>
    <mergeCell ref="AE92:AE94"/>
    <mergeCell ref="AE96:AE98"/>
    <mergeCell ref="AE100:AE102"/>
    <mergeCell ref="AE104:AE106"/>
    <mergeCell ref="AE108:AE110"/>
    <mergeCell ref="AE112:AE114"/>
    <mergeCell ref="AE116:AE118"/>
    <mergeCell ref="AE120:AE122"/>
    <mergeCell ref="AE124:AE126"/>
    <mergeCell ref="AE128:AE130"/>
    <mergeCell ref="AE132:AE134"/>
    <mergeCell ref="AE136:AE138"/>
    <mergeCell ref="AE140:AE142"/>
    <mergeCell ref="AE144:AE146"/>
    <mergeCell ref="AE148:AE150"/>
  </mergeCells>
  <dataValidations count="5">
    <dataValidation type="decimal" operator="greaterThanOrEqual" allowBlank="1" showInputMessage="1" showErrorMessage="1" error="Number of Scheme , NOL, Premium , SA cant be negative. it should be equal or greater than zero (0)" sqref="K124 K16 AA124 K8 AA16 P144:R146 P140:R142 K12 P16:R18 AE16 K20 P84:R86 K24 AA24 K28 AA28 P32:R34 AA8 P36:R38 AE36 P40:R42 AE40 P44:R46 AE44 P48:R50 AA20 P52:R54 AE52 AA12 P56:R58 P60:R62 AE60 AE32 P64:R66 AE144 P68:R70 P88:R90 P72:R74 AE68 P76:R78 AE72 AE48 AE84 AE76 P80:R82 AE88 P92:R94 AE92 P96:R98 AE96 P100:R102 AE100 AE64 P104:R106 P108:R110 AE108 P112:R114 AE112 P116:R118 AE116 P120:R122 AE120 AE80 P124:R126 P128:R130 AE124 AB124:AD126 P132:R134 AE132 P136:R138 AB16:AD18 AE104 AE140 AE56 AE136 AF16:AH18 P12:R14 AB52:AD54 AB48:AD50 AB44:AD46 AB40:AD42 AB36:AD38 P20:R22 AB32:AD34 P28:R30 P24:R26 AB76:AD78 AB72:AD74 AB68:AD70 AB64:AD66 AB60:AD62 AB56:AD58 AB112:AD114 AB108:AD110 AB104:AD106 AB100:AD102 AB96:AD98 AB92:AD94 AB88:AD90 AB84:AD86 AB80:AD82 AB144:AD146 AB140:AD142 AB136:AD138 AB132:AD134 AE128 AF124:AH126 AB120:AD122 AB116:AD118 AB128:AD130 AF140:AH142 AE20 AE12 P8:R10 AE8 AE28 AE24 AF44:AH46 AF40:AH42 AF36:AH38 AF32:AH34 AF60:AH62 AF56:AH58 AF52:AH54 AF48:AH50 AF76:AH78 AF72:AH74 AF68:AH70 AF64:AH66 AF100:AH102 AF96:AH98 AF92:AH94 AF88:AH90 AF84:AH86 AF80:AH82 AF120:AH122 AF116:AH118 AF112:AH114 AF108:AH110 AF104:AH106 AF136:AH138 AF132:AH134 AF128:AH130 AB8:AD10 AF8:AH10 AB28:AD30 AF28:AH30 AB24:AD26 AF24:AH26 AB20:AD22 AF20:AH22 AB12:AD14 AF12:AH14 AF144:AH146 K32 AA32 K36 AA36 K40 AA40 K44 AA44 K48 AA48 K52 AA52 K56 AA56 K60 AA60 K64 AA64 K68 AA68 K72 AA72 K76 AA76 K80 AA80 K84 AA84 K88 AA88 K92 AA92 K96 AA96 K100 AA100 K104 AA104 K108 AA108 K112 AA112 K116 AA116 K120 AA120 K128 AA128 K132 AA132 K136 AA136 K140 AA140 K144 AA144 K148 AA148 P148:R150 AE148 AB148:AD150 AF148:AH150">
      <formula1>0</formula1>
    </dataValidation>
    <dataValidation type="decimal" operator="greaterThanOrEqual" allowBlank="1" showInputMessage="1" showErrorMessage="1" error="NOP, Premium , SA cant be negative. it should be equal or greater than zero (0)" sqref="S8:Z10 P27:AH27 P31:AH31 S16:Z18 P35:AH35 P39:AH39 I16:J18 S24:Z26 P43:AH43 P47:AH47 I24:J26 S32:Z34 P51:AH51 P55:AH55 I32:J34 S40:Z42 P59:AH59 P63:AH63 I40:J42 S48:Z50 P67:AH67 P71:AH71 I48:J50 S56:Z58 P75:AH75 P79:AH79 I56:J58 S64:Z66 P83:AH83 P87:AH87 I64:J66 S72:Z74 P91:AH91 P95:AH95 I72:J74 S80:Z82 P99:AH99 P103:AH103 I80:J82 S88:Z90 P107:AH107 P111:AH111 I88:J90 S96:Z98 P115:AH115 P119:AH119 I96:J98 S104:Z106 P123:AH123 P127:AH127 I104:J106 S112:Z114 P131:AH131 P135:AH135 I112:J114 S120:Z122 P139:AH139 P143:AH143 I120:J122 S128:Z130 P11:AH11 P147:AH147 I128:J130 S136:Z138 P151:AH151 P15:AH15 I136:J138 E8:F155 I144:J146 P19:AH19 I8:J10 I12:J14 P23:AH23 I151:K151 I147:K147 I11:K11 I143:K143 I139:K139 I135:K135 I131:K131 I127:K127 I123:K123 I119:K119 I115:K115 I111:K111 I107:K107 I103:K103 I99:K99 I95:K95 I91:K91 I87:K87 I83:K83 I79:K79 I75:K75 I71:K71 I67:K67 I63:K63 I59:K59 I55:K55 I51:K51 I47:K47 I43:K43 I39:K39 I35:K35 I31:K31 I27:K27 I23:K23 I19:K19 I15:K15 S12:Z14 I20:J22 S20:Z22 I28:J30 S28:Z30 I36:J38 S36:Z38 I44:J46 S44:Z46 I52:J54 S52:Z54 I60:J62 S60:Z62 I68:J70 S68:Z70 I76:J78 S76:Z78 I84:J86 S84:Z86 I92:J94 S92:Z94 I100:J102 S100:Z102 I108:J110 S108:Z110 I116:J118 S116:Z118 I124:J126 S124:Z126 I132:J134 S132:Z134 I140:J142 S140:Z142 S144:Z146 S148:Z150 I148:J150">
      <formula1>0</formula1>
    </dataValidation>
    <dataValidation type="whole" operator="greaterThanOrEqual" allowBlank="1" showInputMessage="1" showErrorMessage="1" error="NOP, Premium , SA cant be negative. it should be equal or greater than zero (0)" sqref="G8:H155 C8:D155">
      <formula1>0</formula1>
    </dataValidation>
    <dataValidation type="whole" operator="greaterThanOrEqual" allowBlank="1" showInputMessage="1" showErrorMessage="1" sqref="K155 M8:M155 O8:O155">
      <formula1>0</formula1>
    </dataValidation>
    <dataValidation type="decimal" operator="greaterThanOrEqual" allowBlank="1" showInputMessage="1" showErrorMessage="1" sqref="N8:N155 L8:L155">
      <formula1>0</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53"/>
  <sheetViews>
    <sheetView workbookViewId="0">
      <selection activeCell="B1" sqref="B1"/>
    </sheetView>
  </sheetViews>
  <sheetFormatPr defaultColWidth="14.7109375" defaultRowHeight="16.5"/>
  <cols>
    <col min="1" max="1" width="9" style="531" customWidth="1"/>
    <col min="2" max="2" width="31.5703125" style="531" customWidth="1"/>
    <col min="3" max="3" width="15.7109375" style="531" customWidth="1"/>
    <col min="4" max="4" width="12.7109375" style="531" customWidth="1"/>
    <col min="5" max="16" width="15.7109375" style="531" customWidth="1"/>
    <col min="17" max="16384" width="14.7109375" style="531"/>
  </cols>
  <sheetData>
    <row r="1" spans="1:14">
      <c r="A1" s="188" t="s">
        <v>0</v>
      </c>
      <c r="B1" s="531">
        <f>'General Info'!B1</f>
        <v>0</v>
      </c>
      <c r="G1" s="188"/>
      <c r="H1" s="47"/>
      <c r="I1" s="44"/>
    </row>
    <row r="2" spans="1:14">
      <c r="A2" s="597" t="str">
        <f>'General Info'!B2</f>
        <v>STATISTICS FOR THE YEAR ENDED MARCH, 2024 (AUDITED AND FINAL)</v>
      </c>
      <c r="B2" s="570"/>
      <c r="C2" s="570"/>
      <c r="D2" s="570"/>
      <c r="E2" s="570"/>
      <c r="F2" s="570"/>
    </row>
    <row r="3" spans="1:14" ht="17.25" thickBot="1">
      <c r="A3" s="597" t="s">
        <v>117</v>
      </c>
      <c r="B3" s="570"/>
      <c r="C3" s="570"/>
      <c r="D3" s="570"/>
      <c r="E3" s="570"/>
      <c r="F3" s="570"/>
      <c r="G3" s="44"/>
      <c r="H3" s="44"/>
    </row>
    <row r="4" spans="1:14" ht="17.25" thickBot="1">
      <c r="A4" s="197" t="s">
        <v>3</v>
      </c>
      <c r="B4" s="198"/>
      <c r="C4" s="576" t="s">
        <v>118</v>
      </c>
      <c r="D4" s="577"/>
      <c r="E4" s="577"/>
      <c r="F4" s="578"/>
      <c r="G4" s="576" t="s">
        <v>119</v>
      </c>
      <c r="H4" s="577"/>
      <c r="I4" s="577"/>
      <c r="J4" s="577"/>
      <c r="K4" s="573" t="s">
        <v>120</v>
      </c>
      <c r="L4" s="573"/>
      <c r="M4" s="573"/>
      <c r="N4" s="573"/>
    </row>
    <row r="5" spans="1:14" ht="30.75" thickBot="1">
      <c r="A5" s="199" t="s">
        <v>7</v>
      </c>
      <c r="B5" s="200" t="s">
        <v>126</v>
      </c>
      <c r="C5" s="516" t="s">
        <v>9</v>
      </c>
      <c r="D5" s="201" t="s">
        <v>10</v>
      </c>
      <c r="E5" s="202" t="s">
        <v>127</v>
      </c>
      <c r="F5" s="203" t="s">
        <v>128</v>
      </c>
      <c r="G5" s="516" t="s">
        <v>9</v>
      </c>
      <c r="H5" s="201" t="s">
        <v>10</v>
      </c>
      <c r="I5" s="202" t="s">
        <v>127</v>
      </c>
      <c r="J5" s="203" t="s">
        <v>128</v>
      </c>
      <c r="K5" s="516" t="s">
        <v>9</v>
      </c>
      <c r="L5" s="201" t="s">
        <v>10</v>
      </c>
      <c r="M5" s="202" t="s">
        <v>127</v>
      </c>
      <c r="N5" s="203" t="s">
        <v>128</v>
      </c>
    </row>
    <row r="6" spans="1:14">
      <c r="A6" s="204">
        <v>1</v>
      </c>
      <c r="B6" s="205" t="s">
        <v>129</v>
      </c>
      <c r="C6" s="126"/>
      <c r="D6" s="127"/>
      <c r="E6" s="128"/>
      <c r="F6" s="129"/>
      <c r="G6" s="126"/>
      <c r="H6" s="127"/>
      <c r="I6" s="128"/>
      <c r="J6" s="129"/>
      <c r="K6" s="544">
        <f>C6+G6</f>
        <v>0</v>
      </c>
      <c r="L6" s="544">
        <f t="shared" ref="L6:N6" si="0">D6+H6</f>
        <v>0</v>
      </c>
      <c r="M6" s="544">
        <f t="shared" si="0"/>
        <v>0</v>
      </c>
      <c r="N6" s="544">
        <f t="shared" si="0"/>
        <v>0</v>
      </c>
    </row>
    <row r="7" spans="1:14">
      <c r="A7" s="206">
        <v>2</v>
      </c>
      <c r="B7" s="207" t="s">
        <v>130</v>
      </c>
      <c r="C7" s="126"/>
      <c r="D7" s="127"/>
      <c r="E7" s="111"/>
      <c r="F7" s="130"/>
      <c r="G7" s="126"/>
      <c r="H7" s="127"/>
      <c r="I7" s="111"/>
      <c r="J7" s="112"/>
      <c r="K7" s="544">
        <f t="shared" ref="K7:K23" si="1">C7+G7</f>
        <v>0</v>
      </c>
      <c r="L7" s="544">
        <f t="shared" ref="L7:L23" si="2">D7+H7</f>
        <v>0</v>
      </c>
      <c r="M7" s="544">
        <f t="shared" ref="M7:M23" si="3">E7+I7</f>
        <v>0</v>
      </c>
      <c r="N7" s="544">
        <f t="shared" ref="N7:N23" si="4">F7+J7</f>
        <v>0</v>
      </c>
    </row>
    <row r="8" spans="1:14">
      <c r="A8" s="206">
        <v>3</v>
      </c>
      <c r="B8" s="207" t="s">
        <v>131</v>
      </c>
      <c r="C8" s="126"/>
      <c r="D8" s="127"/>
      <c r="E8" s="111"/>
      <c r="F8" s="130"/>
      <c r="G8" s="126"/>
      <c r="H8" s="127"/>
      <c r="I8" s="109"/>
      <c r="J8" s="112"/>
      <c r="K8" s="544">
        <f t="shared" si="1"/>
        <v>0</v>
      </c>
      <c r="L8" s="544">
        <f t="shared" si="2"/>
        <v>0</v>
      </c>
      <c r="M8" s="544">
        <f t="shared" si="3"/>
        <v>0</v>
      </c>
      <c r="N8" s="544">
        <f t="shared" si="4"/>
        <v>0</v>
      </c>
    </row>
    <row r="9" spans="1:14">
      <c r="A9" s="206">
        <v>4</v>
      </c>
      <c r="B9" s="207" t="s">
        <v>132</v>
      </c>
      <c r="C9" s="126"/>
      <c r="D9" s="127"/>
      <c r="E9" s="111"/>
      <c r="F9" s="130"/>
      <c r="G9" s="126"/>
      <c r="H9" s="127"/>
      <c r="I9" s="111"/>
      <c r="J9" s="112"/>
      <c r="K9" s="544">
        <f t="shared" si="1"/>
        <v>0</v>
      </c>
      <c r="L9" s="544">
        <f t="shared" si="2"/>
        <v>0</v>
      </c>
      <c r="M9" s="544">
        <f t="shared" si="3"/>
        <v>0</v>
      </c>
      <c r="N9" s="544">
        <f t="shared" si="4"/>
        <v>0</v>
      </c>
    </row>
    <row r="10" spans="1:14">
      <c r="A10" s="208">
        <v>5</v>
      </c>
      <c r="B10" s="205" t="s">
        <v>17</v>
      </c>
      <c r="C10" s="126"/>
      <c r="D10" s="127"/>
      <c r="E10" s="111"/>
      <c r="F10" s="130"/>
      <c r="G10" s="126"/>
      <c r="H10" s="127"/>
      <c r="I10" s="111"/>
      <c r="J10" s="112"/>
      <c r="K10" s="544">
        <f t="shared" si="1"/>
        <v>0</v>
      </c>
      <c r="L10" s="544">
        <f t="shared" si="2"/>
        <v>0</v>
      </c>
      <c r="M10" s="544">
        <f t="shared" si="3"/>
        <v>0</v>
      </c>
      <c r="N10" s="544">
        <f t="shared" si="4"/>
        <v>0</v>
      </c>
    </row>
    <row r="11" spans="1:14">
      <c r="A11" s="209">
        <v>6</v>
      </c>
      <c r="B11" s="207" t="s">
        <v>18</v>
      </c>
      <c r="C11" s="536">
        <f>C12+C13</f>
        <v>0</v>
      </c>
      <c r="D11" s="536">
        <f t="shared" ref="D11:J11" si="5">D12+D13</f>
        <v>0</v>
      </c>
      <c r="E11" s="536">
        <f t="shared" si="5"/>
        <v>0</v>
      </c>
      <c r="F11" s="536">
        <f t="shared" si="5"/>
        <v>0</v>
      </c>
      <c r="G11" s="536">
        <f t="shared" si="5"/>
        <v>0</v>
      </c>
      <c r="H11" s="536">
        <f t="shared" si="5"/>
        <v>0</v>
      </c>
      <c r="I11" s="536">
        <f t="shared" si="5"/>
        <v>0</v>
      </c>
      <c r="J11" s="536">
        <f t="shared" si="5"/>
        <v>0</v>
      </c>
      <c r="K11" s="544">
        <f t="shared" si="1"/>
        <v>0</v>
      </c>
      <c r="L11" s="544">
        <f t="shared" si="2"/>
        <v>0</v>
      </c>
      <c r="M11" s="544">
        <f t="shared" si="3"/>
        <v>0</v>
      </c>
      <c r="N11" s="544">
        <f t="shared" si="4"/>
        <v>0</v>
      </c>
    </row>
    <row r="12" spans="1:14">
      <c r="A12" s="209"/>
      <c r="B12" s="207" t="s">
        <v>19</v>
      </c>
      <c r="C12" s="126"/>
      <c r="D12" s="127"/>
      <c r="E12" s="111"/>
      <c r="F12" s="112"/>
      <c r="G12" s="126"/>
      <c r="H12" s="127"/>
      <c r="I12" s="111"/>
      <c r="J12" s="112"/>
      <c r="K12" s="544">
        <f t="shared" si="1"/>
        <v>0</v>
      </c>
      <c r="L12" s="544">
        <f t="shared" si="2"/>
        <v>0</v>
      </c>
      <c r="M12" s="544">
        <f t="shared" si="3"/>
        <v>0</v>
      </c>
      <c r="N12" s="544">
        <f t="shared" si="4"/>
        <v>0</v>
      </c>
    </row>
    <row r="13" spans="1:14">
      <c r="A13" s="209"/>
      <c r="B13" s="207" t="s">
        <v>20</v>
      </c>
      <c r="C13" s="126"/>
      <c r="D13" s="127"/>
      <c r="E13" s="111"/>
      <c r="F13" s="112"/>
      <c r="G13" s="126"/>
      <c r="H13" s="127"/>
      <c r="I13" s="111"/>
      <c r="J13" s="112"/>
      <c r="K13" s="544">
        <f t="shared" si="1"/>
        <v>0</v>
      </c>
      <c r="L13" s="544">
        <f t="shared" si="2"/>
        <v>0</v>
      </c>
      <c r="M13" s="544">
        <f t="shared" si="3"/>
        <v>0</v>
      </c>
      <c r="N13" s="544">
        <f t="shared" si="4"/>
        <v>0</v>
      </c>
    </row>
    <row r="14" spans="1:14">
      <c r="A14" s="209">
        <v>7</v>
      </c>
      <c r="B14" s="207" t="s">
        <v>21</v>
      </c>
      <c r="C14" s="126"/>
      <c r="D14" s="127"/>
      <c r="E14" s="111"/>
      <c r="F14" s="112"/>
      <c r="G14" s="126"/>
      <c r="H14" s="127"/>
      <c r="I14" s="111"/>
      <c r="J14" s="112"/>
      <c r="K14" s="544">
        <f t="shared" si="1"/>
        <v>0</v>
      </c>
      <c r="L14" s="544">
        <f t="shared" si="2"/>
        <v>0</v>
      </c>
      <c r="M14" s="544">
        <f t="shared" si="3"/>
        <v>0</v>
      </c>
      <c r="N14" s="544">
        <f t="shared" si="4"/>
        <v>0</v>
      </c>
    </row>
    <row r="15" spans="1:14">
      <c r="A15" s="54">
        <v>8</v>
      </c>
      <c r="B15" s="207" t="s">
        <v>22</v>
      </c>
      <c r="C15" s="126"/>
      <c r="D15" s="127"/>
      <c r="E15" s="111"/>
      <c r="F15" s="112"/>
      <c r="G15" s="126"/>
      <c r="H15" s="127"/>
      <c r="I15" s="111"/>
      <c r="J15" s="112"/>
      <c r="K15" s="544">
        <f t="shared" si="1"/>
        <v>0</v>
      </c>
      <c r="L15" s="544">
        <f t="shared" si="2"/>
        <v>0</v>
      </c>
      <c r="M15" s="544">
        <f t="shared" si="3"/>
        <v>0</v>
      </c>
      <c r="N15" s="544">
        <f t="shared" si="4"/>
        <v>0</v>
      </c>
    </row>
    <row r="16" spans="1:14">
      <c r="A16" s="209">
        <v>9</v>
      </c>
      <c r="B16" s="207" t="s">
        <v>24</v>
      </c>
      <c r="C16" s="126"/>
      <c r="D16" s="127"/>
      <c r="E16" s="111"/>
      <c r="F16" s="112"/>
      <c r="G16" s="126"/>
      <c r="H16" s="127"/>
      <c r="I16" s="111"/>
      <c r="J16" s="112"/>
      <c r="K16" s="544">
        <f t="shared" si="1"/>
        <v>0</v>
      </c>
      <c r="L16" s="544">
        <f t="shared" si="2"/>
        <v>0</v>
      </c>
      <c r="M16" s="544">
        <f t="shared" si="3"/>
        <v>0</v>
      </c>
      <c r="N16" s="544">
        <f t="shared" si="4"/>
        <v>0</v>
      </c>
    </row>
    <row r="17" spans="1:14" ht="20.25" customHeight="1">
      <c r="A17" s="54">
        <v>10</v>
      </c>
      <c r="B17" s="207" t="s">
        <v>25</v>
      </c>
      <c r="C17" s="126"/>
      <c r="D17" s="127"/>
      <c r="E17" s="111"/>
      <c r="F17" s="112"/>
      <c r="G17" s="126"/>
      <c r="H17" s="127"/>
      <c r="I17" s="111"/>
      <c r="J17" s="112"/>
      <c r="K17" s="544">
        <f t="shared" si="1"/>
        <v>0</v>
      </c>
      <c r="L17" s="544">
        <f t="shared" si="2"/>
        <v>0</v>
      </c>
      <c r="M17" s="544">
        <f t="shared" si="3"/>
        <v>0</v>
      </c>
      <c r="N17" s="544">
        <f t="shared" si="4"/>
        <v>0</v>
      </c>
    </row>
    <row r="18" spans="1:14">
      <c r="A18" s="54">
        <v>11</v>
      </c>
      <c r="B18" s="207" t="s">
        <v>26</v>
      </c>
      <c r="C18" s="126"/>
      <c r="D18" s="127"/>
      <c r="E18" s="111"/>
      <c r="F18" s="112"/>
      <c r="G18" s="126"/>
      <c r="H18" s="127"/>
      <c r="I18" s="111"/>
      <c r="J18" s="112"/>
      <c r="K18" s="544">
        <f t="shared" si="1"/>
        <v>0</v>
      </c>
      <c r="L18" s="544">
        <f t="shared" si="2"/>
        <v>0</v>
      </c>
      <c r="M18" s="544">
        <f t="shared" si="3"/>
        <v>0</v>
      </c>
      <c r="N18" s="544">
        <f t="shared" si="4"/>
        <v>0</v>
      </c>
    </row>
    <row r="19" spans="1:14">
      <c r="A19" s="54">
        <v>12</v>
      </c>
      <c r="B19" s="207" t="s">
        <v>133</v>
      </c>
      <c r="C19" s="126"/>
      <c r="D19" s="127"/>
      <c r="E19" s="111"/>
      <c r="F19" s="112"/>
      <c r="G19" s="126"/>
      <c r="H19" s="127"/>
      <c r="I19" s="111"/>
      <c r="J19" s="112"/>
      <c r="K19" s="544">
        <f t="shared" si="1"/>
        <v>0</v>
      </c>
      <c r="L19" s="544">
        <f t="shared" si="2"/>
        <v>0</v>
      </c>
      <c r="M19" s="544">
        <f t="shared" si="3"/>
        <v>0</v>
      </c>
      <c r="N19" s="544">
        <f t="shared" si="4"/>
        <v>0</v>
      </c>
    </row>
    <row r="20" spans="1:14">
      <c r="A20" s="54">
        <v>13</v>
      </c>
      <c r="B20" s="207" t="s">
        <v>134</v>
      </c>
      <c r="C20" s="126"/>
      <c r="D20" s="127"/>
      <c r="E20" s="111"/>
      <c r="F20" s="112"/>
      <c r="G20" s="126"/>
      <c r="H20" s="127"/>
      <c r="I20" s="111"/>
      <c r="J20" s="112"/>
      <c r="K20" s="544">
        <f t="shared" si="1"/>
        <v>0</v>
      </c>
      <c r="L20" s="544">
        <f t="shared" si="2"/>
        <v>0</v>
      </c>
      <c r="M20" s="544">
        <f t="shared" si="3"/>
        <v>0</v>
      </c>
      <c r="N20" s="544">
        <f t="shared" si="4"/>
        <v>0</v>
      </c>
    </row>
    <row r="21" spans="1:14">
      <c r="A21" s="54">
        <v>14</v>
      </c>
      <c r="B21" s="207" t="s">
        <v>135</v>
      </c>
      <c r="C21" s="126"/>
      <c r="D21" s="127"/>
      <c r="E21" s="111"/>
      <c r="F21" s="112"/>
      <c r="G21" s="126"/>
      <c r="H21" s="127"/>
      <c r="I21" s="111"/>
      <c r="J21" s="112"/>
      <c r="K21" s="544">
        <f t="shared" si="1"/>
        <v>0</v>
      </c>
      <c r="L21" s="544">
        <f t="shared" si="2"/>
        <v>0</v>
      </c>
      <c r="M21" s="544">
        <f t="shared" si="3"/>
        <v>0</v>
      </c>
      <c r="N21" s="544">
        <f t="shared" si="4"/>
        <v>0</v>
      </c>
    </row>
    <row r="22" spans="1:14" ht="17.25" thickBot="1">
      <c r="A22" s="54">
        <v>15</v>
      </c>
      <c r="B22" s="207" t="s">
        <v>29</v>
      </c>
      <c r="C22" s="126"/>
      <c r="D22" s="127"/>
      <c r="E22" s="111"/>
      <c r="F22" s="112"/>
      <c r="G22" s="131"/>
      <c r="H22" s="132"/>
      <c r="I22" s="121"/>
      <c r="J22" s="115"/>
      <c r="K22" s="544">
        <f t="shared" si="1"/>
        <v>0</v>
      </c>
      <c r="L22" s="544">
        <f t="shared" si="2"/>
        <v>0</v>
      </c>
      <c r="M22" s="544">
        <f t="shared" si="3"/>
        <v>0</v>
      </c>
      <c r="N22" s="544">
        <f t="shared" si="4"/>
        <v>0</v>
      </c>
    </row>
    <row r="23" spans="1:14">
      <c r="A23" s="53"/>
      <c r="B23" s="55" t="s">
        <v>79</v>
      </c>
      <c r="C23" s="505">
        <f>SUM(C6:C11,C14:C22)</f>
        <v>0</v>
      </c>
      <c r="D23" s="505">
        <f t="shared" ref="D23:J23" si="6">SUM(D6:D11,D14:D22)</f>
        <v>0</v>
      </c>
      <c r="E23" s="505">
        <f t="shared" si="6"/>
        <v>0</v>
      </c>
      <c r="F23" s="505">
        <f t="shared" si="6"/>
        <v>0</v>
      </c>
      <c r="G23" s="505">
        <f t="shared" si="6"/>
        <v>0</v>
      </c>
      <c r="H23" s="505">
        <f t="shared" si="6"/>
        <v>0</v>
      </c>
      <c r="I23" s="505">
        <f t="shared" si="6"/>
        <v>0</v>
      </c>
      <c r="J23" s="505">
        <f t="shared" si="6"/>
        <v>0</v>
      </c>
      <c r="K23" s="544">
        <f t="shared" si="1"/>
        <v>0</v>
      </c>
      <c r="L23" s="544">
        <f t="shared" si="2"/>
        <v>0</v>
      </c>
      <c r="M23" s="544">
        <f t="shared" si="3"/>
        <v>0</v>
      </c>
      <c r="N23" s="544">
        <f t="shared" si="4"/>
        <v>0</v>
      </c>
    </row>
    <row r="24" spans="1:14">
      <c r="A24" s="53"/>
      <c r="B24" s="55" t="s">
        <v>136</v>
      </c>
      <c r="C24" s="194"/>
      <c r="D24" s="194"/>
      <c r="E24" s="114"/>
      <c r="F24" s="133"/>
    </row>
    <row r="25" spans="1:14" ht="17.25" thickBot="1">
      <c r="A25" s="210"/>
      <c r="B25" s="211"/>
      <c r="C25" s="217"/>
      <c r="D25" s="217"/>
      <c r="E25" s="218"/>
    </row>
    <row r="26" spans="1:14" ht="16.5" customHeight="1" thickBot="1">
      <c r="A26" s="197" t="s">
        <v>33</v>
      </c>
      <c r="B26" s="198"/>
      <c r="C26" s="576" t="s">
        <v>137</v>
      </c>
      <c r="D26" s="577"/>
      <c r="E26" s="577"/>
      <c r="F26" s="577"/>
      <c r="G26" s="577" t="s">
        <v>119</v>
      </c>
      <c r="H26" s="577"/>
      <c r="I26" s="577"/>
      <c r="J26" s="577"/>
      <c r="K26" s="573" t="s">
        <v>120</v>
      </c>
      <c r="L26" s="573"/>
      <c r="M26" s="573"/>
      <c r="N26" s="573"/>
    </row>
    <row r="27" spans="1:14" ht="30">
      <c r="A27" s="192" t="s">
        <v>7</v>
      </c>
      <c r="B27" s="212" t="s">
        <v>126</v>
      </c>
      <c r="C27" s="532" t="s">
        <v>34</v>
      </c>
      <c r="D27" s="519" t="s">
        <v>127</v>
      </c>
      <c r="E27" s="519" t="s">
        <v>10</v>
      </c>
      <c r="F27" s="215" t="s">
        <v>128</v>
      </c>
      <c r="G27" s="532" t="s">
        <v>34</v>
      </c>
      <c r="H27" s="519" t="s">
        <v>127</v>
      </c>
      <c r="I27" s="519" t="s">
        <v>10</v>
      </c>
      <c r="J27" s="215" t="s">
        <v>128</v>
      </c>
      <c r="K27" s="216" t="s">
        <v>34</v>
      </c>
      <c r="L27" s="59" t="s">
        <v>127</v>
      </c>
      <c r="M27" s="59" t="s">
        <v>10</v>
      </c>
      <c r="N27" s="59" t="s">
        <v>128</v>
      </c>
    </row>
    <row r="28" spans="1:14">
      <c r="A28" s="53">
        <v>1</v>
      </c>
      <c r="B28" s="207" t="s">
        <v>129</v>
      </c>
      <c r="C28" s="126"/>
      <c r="D28" s="127"/>
      <c r="E28" s="128"/>
      <c r="F28" s="129"/>
      <c r="G28" s="126"/>
      <c r="H28" s="127"/>
      <c r="I28" s="128"/>
      <c r="J28" s="129"/>
      <c r="K28" s="544">
        <f>C28+G28</f>
        <v>0</v>
      </c>
      <c r="L28" s="544">
        <f t="shared" ref="L28:L44" si="7">D28+H28</f>
        <v>0</v>
      </c>
      <c r="M28" s="544">
        <f t="shared" ref="M28:M44" si="8">E28+I28</f>
        <v>0</v>
      </c>
      <c r="N28" s="544">
        <f>F28+J28</f>
        <v>0</v>
      </c>
    </row>
    <row r="29" spans="1:14">
      <c r="A29" s="53">
        <v>2</v>
      </c>
      <c r="B29" s="207" t="s">
        <v>130</v>
      </c>
      <c r="C29" s="126"/>
      <c r="D29" s="127"/>
      <c r="E29" s="111"/>
      <c r="F29" s="130"/>
      <c r="G29" s="126"/>
      <c r="H29" s="127"/>
      <c r="I29" s="111"/>
      <c r="J29" s="112"/>
      <c r="K29" s="544">
        <f t="shared" ref="K29:K44" si="9">C29+G29</f>
        <v>0</v>
      </c>
      <c r="L29" s="544">
        <f t="shared" si="7"/>
        <v>0</v>
      </c>
      <c r="M29" s="544">
        <f t="shared" si="8"/>
        <v>0</v>
      </c>
      <c r="N29" s="544">
        <f t="shared" ref="N29:N44" si="10">F29+J29</f>
        <v>0</v>
      </c>
    </row>
    <row r="30" spans="1:14">
      <c r="A30" s="53">
        <v>3</v>
      </c>
      <c r="B30" s="207" t="s">
        <v>131</v>
      </c>
      <c r="C30" s="126"/>
      <c r="D30" s="127"/>
      <c r="E30" s="111"/>
      <c r="F30" s="130"/>
      <c r="G30" s="126"/>
      <c r="H30" s="127"/>
      <c r="I30" s="109"/>
      <c r="J30" s="112"/>
      <c r="K30" s="544">
        <f t="shared" si="9"/>
        <v>0</v>
      </c>
      <c r="L30" s="544">
        <f t="shared" si="7"/>
        <v>0</v>
      </c>
      <c r="M30" s="544">
        <f t="shared" si="8"/>
        <v>0</v>
      </c>
      <c r="N30" s="544">
        <f t="shared" si="10"/>
        <v>0</v>
      </c>
    </row>
    <row r="31" spans="1:14">
      <c r="A31" s="53">
        <v>4</v>
      </c>
      <c r="B31" s="207" t="s">
        <v>132</v>
      </c>
      <c r="C31" s="126"/>
      <c r="D31" s="127"/>
      <c r="E31" s="111"/>
      <c r="F31" s="130"/>
      <c r="G31" s="126"/>
      <c r="H31" s="127"/>
      <c r="I31" s="111"/>
      <c r="J31" s="112"/>
      <c r="K31" s="544">
        <f t="shared" si="9"/>
        <v>0</v>
      </c>
      <c r="L31" s="544">
        <f t="shared" si="7"/>
        <v>0</v>
      </c>
      <c r="M31" s="544">
        <f t="shared" si="8"/>
        <v>0</v>
      </c>
      <c r="N31" s="544">
        <f t="shared" si="10"/>
        <v>0</v>
      </c>
    </row>
    <row r="32" spans="1:14">
      <c r="A32" s="213">
        <v>5</v>
      </c>
      <c r="B32" s="207" t="s">
        <v>17</v>
      </c>
      <c r="C32" s="126"/>
      <c r="D32" s="127"/>
      <c r="E32" s="111"/>
      <c r="F32" s="130"/>
      <c r="G32" s="126"/>
      <c r="H32" s="127"/>
      <c r="I32" s="111"/>
      <c r="J32" s="112"/>
      <c r="K32" s="544">
        <f t="shared" si="9"/>
        <v>0</v>
      </c>
      <c r="L32" s="544">
        <f t="shared" si="7"/>
        <v>0</v>
      </c>
      <c r="M32" s="544">
        <f t="shared" si="8"/>
        <v>0</v>
      </c>
      <c r="N32" s="544">
        <f t="shared" si="10"/>
        <v>0</v>
      </c>
    </row>
    <row r="33" spans="1:14" ht="20.25" customHeight="1">
      <c r="A33" s="54">
        <v>6</v>
      </c>
      <c r="B33" s="207" t="s">
        <v>18</v>
      </c>
      <c r="C33" s="536">
        <f>C34+C35</f>
        <v>0</v>
      </c>
      <c r="D33" s="536">
        <f>D34+D35</f>
        <v>0</v>
      </c>
      <c r="E33" s="536">
        <f t="shared" ref="E33" si="11">E34+E35</f>
        <v>0</v>
      </c>
      <c r="F33" s="536">
        <f t="shared" ref="F33" si="12">F34+F35</f>
        <v>0</v>
      </c>
      <c r="G33" s="536">
        <f t="shared" ref="G33" si="13">G34+G35</f>
        <v>0</v>
      </c>
      <c r="H33" s="536">
        <f t="shared" ref="H33" si="14">H34+H35</f>
        <v>0</v>
      </c>
      <c r="I33" s="536">
        <f t="shared" ref="I33" si="15">I34+I35</f>
        <v>0</v>
      </c>
      <c r="J33" s="536">
        <f t="shared" ref="J33" si="16">J34+J35</f>
        <v>0</v>
      </c>
      <c r="K33" s="544">
        <f>C33+G33</f>
        <v>0</v>
      </c>
      <c r="L33" s="544">
        <f>D33+H33</f>
        <v>0</v>
      </c>
      <c r="M33" s="544">
        <f>E33+I33</f>
        <v>0</v>
      </c>
      <c r="N33" s="544">
        <f>F33+J33</f>
        <v>0</v>
      </c>
    </row>
    <row r="34" spans="1:14">
      <c r="A34" s="54"/>
      <c r="B34" s="207" t="s">
        <v>19</v>
      </c>
      <c r="C34" s="126"/>
      <c r="D34" s="127"/>
      <c r="E34" s="111"/>
      <c r="F34" s="112"/>
      <c r="G34" s="126"/>
      <c r="H34" s="127"/>
      <c r="I34" s="111"/>
      <c r="J34" s="112"/>
      <c r="K34" s="544">
        <f t="shared" si="9"/>
        <v>0</v>
      </c>
      <c r="L34" s="544">
        <f t="shared" si="7"/>
        <v>0</v>
      </c>
      <c r="M34" s="544">
        <f t="shared" si="8"/>
        <v>0</v>
      </c>
      <c r="N34" s="544">
        <f t="shared" si="10"/>
        <v>0</v>
      </c>
    </row>
    <row r="35" spans="1:14" ht="16.5" customHeight="1">
      <c r="A35" s="54"/>
      <c r="B35" s="207" t="s">
        <v>20</v>
      </c>
      <c r="C35" s="126"/>
      <c r="D35" s="127"/>
      <c r="E35" s="111"/>
      <c r="F35" s="112"/>
      <c r="G35" s="126"/>
      <c r="H35" s="127"/>
      <c r="I35" s="111"/>
      <c r="J35" s="112"/>
      <c r="K35" s="544">
        <f t="shared" si="9"/>
        <v>0</v>
      </c>
      <c r="L35" s="544">
        <f t="shared" si="7"/>
        <v>0</v>
      </c>
      <c r="M35" s="544">
        <f t="shared" si="8"/>
        <v>0</v>
      </c>
      <c r="N35" s="544">
        <f t="shared" si="10"/>
        <v>0</v>
      </c>
    </row>
    <row r="36" spans="1:14" ht="17.25" customHeight="1">
      <c r="A36" s="54">
        <v>7</v>
      </c>
      <c r="B36" s="207" t="s">
        <v>21</v>
      </c>
      <c r="C36" s="126"/>
      <c r="D36" s="127"/>
      <c r="E36" s="111"/>
      <c r="F36" s="112"/>
      <c r="G36" s="126"/>
      <c r="H36" s="127"/>
      <c r="I36" s="111"/>
      <c r="J36" s="112"/>
      <c r="K36" s="544">
        <f t="shared" si="9"/>
        <v>0</v>
      </c>
      <c r="L36" s="544">
        <f t="shared" si="7"/>
        <v>0</v>
      </c>
      <c r="M36" s="544">
        <f t="shared" si="8"/>
        <v>0</v>
      </c>
      <c r="N36" s="544">
        <f t="shared" si="10"/>
        <v>0</v>
      </c>
    </row>
    <row r="37" spans="1:14">
      <c r="A37" s="54">
        <v>8</v>
      </c>
      <c r="B37" s="207" t="s">
        <v>22</v>
      </c>
      <c r="C37" s="126"/>
      <c r="D37" s="127"/>
      <c r="E37" s="111"/>
      <c r="F37" s="112"/>
      <c r="G37" s="126"/>
      <c r="H37" s="127"/>
      <c r="I37" s="111"/>
      <c r="J37" s="112"/>
      <c r="K37" s="544">
        <f t="shared" si="9"/>
        <v>0</v>
      </c>
      <c r="L37" s="544">
        <f t="shared" si="7"/>
        <v>0</v>
      </c>
      <c r="M37" s="544">
        <f t="shared" si="8"/>
        <v>0</v>
      </c>
      <c r="N37" s="544">
        <f t="shared" si="10"/>
        <v>0</v>
      </c>
    </row>
    <row r="38" spans="1:14">
      <c r="A38" s="54">
        <v>9</v>
      </c>
      <c r="B38" s="207" t="s">
        <v>24</v>
      </c>
      <c r="C38" s="126"/>
      <c r="D38" s="127"/>
      <c r="E38" s="111"/>
      <c r="F38" s="112"/>
      <c r="G38" s="126"/>
      <c r="H38" s="127"/>
      <c r="I38" s="111"/>
      <c r="J38" s="112"/>
      <c r="K38" s="544">
        <f t="shared" si="9"/>
        <v>0</v>
      </c>
      <c r="L38" s="544">
        <f t="shared" si="7"/>
        <v>0</v>
      </c>
      <c r="M38" s="544">
        <f t="shared" si="8"/>
        <v>0</v>
      </c>
      <c r="N38" s="544">
        <f t="shared" si="10"/>
        <v>0</v>
      </c>
    </row>
    <row r="39" spans="1:14">
      <c r="A39" s="54">
        <v>10</v>
      </c>
      <c r="B39" s="207" t="s">
        <v>25</v>
      </c>
      <c r="C39" s="126"/>
      <c r="D39" s="127"/>
      <c r="E39" s="111"/>
      <c r="F39" s="112"/>
      <c r="G39" s="126"/>
      <c r="H39" s="127"/>
      <c r="I39" s="111"/>
      <c r="J39" s="112"/>
      <c r="K39" s="544">
        <f t="shared" si="9"/>
        <v>0</v>
      </c>
      <c r="L39" s="544">
        <f t="shared" si="7"/>
        <v>0</v>
      </c>
      <c r="M39" s="544">
        <f t="shared" si="8"/>
        <v>0</v>
      </c>
      <c r="N39" s="544">
        <f t="shared" si="10"/>
        <v>0</v>
      </c>
    </row>
    <row r="40" spans="1:14">
      <c r="A40" s="54">
        <v>11</v>
      </c>
      <c r="B40" s="207" t="s">
        <v>26</v>
      </c>
      <c r="C40" s="126"/>
      <c r="D40" s="127"/>
      <c r="E40" s="111"/>
      <c r="F40" s="112"/>
      <c r="G40" s="126"/>
      <c r="H40" s="127"/>
      <c r="I40" s="111"/>
      <c r="J40" s="112"/>
      <c r="K40" s="544">
        <f t="shared" si="9"/>
        <v>0</v>
      </c>
      <c r="L40" s="544">
        <f t="shared" si="7"/>
        <v>0</v>
      </c>
      <c r="M40" s="544">
        <f t="shared" si="8"/>
        <v>0</v>
      </c>
      <c r="N40" s="544">
        <f t="shared" si="10"/>
        <v>0</v>
      </c>
    </row>
    <row r="41" spans="1:14" ht="16.5" customHeight="1">
      <c r="A41" s="54">
        <v>12</v>
      </c>
      <c r="B41" s="207" t="s">
        <v>133</v>
      </c>
      <c r="C41" s="126"/>
      <c r="D41" s="127"/>
      <c r="E41" s="111"/>
      <c r="F41" s="112"/>
      <c r="G41" s="126"/>
      <c r="H41" s="127"/>
      <c r="I41" s="111"/>
      <c r="J41" s="112"/>
      <c r="K41" s="544">
        <f t="shared" si="9"/>
        <v>0</v>
      </c>
      <c r="L41" s="544">
        <f t="shared" si="7"/>
        <v>0</v>
      </c>
      <c r="M41" s="544">
        <f t="shared" si="8"/>
        <v>0</v>
      </c>
      <c r="N41" s="544">
        <f t="shared" si="10"/>
        <v>0</v>
      </c>
    </row>
    <row r="42" spans="1:14" ht="16.5" customHeight="1">
      <c r="A42" s="54">
        <v>13</v>
      </c>
      <c r="B42" s="207" t="s">
        <v>134</v>
      </c>
      <c r="C42" s="126"/>
      <c r="D42" s="127"/>
      <c r="E42" s="111"/>
      <c r="F42" s="112"/>
      <c r="G42" s="126"/>
      <c r="H42" s="127"/>
      <c r="I42" s="111"/>
      <c r="J42" s="112"/>
      <c r="K42" s="544">
        <f t="shared" si="9"/>
        <v>0</v>
      </c>
      <c r="L42" s="544">
        <f t="shared" si="7"/>
        <v>0</v>
      </c>
      <c r="M42" s="544">
        <f t="shared" si="8"/>
        <v>0</v>
      </c>
      <c r="N42" s="544">
        <f t="shared" si="10"/>
        <v>0</v>
      </c>
    </row>
    <row r="43" spans="1:14">
      <c r="A43" s="54">
        <v>14</v>
      </c>
      <c r="B43" s="207" t="s">
        <v>135</v>
      </c>
      <c r="C43" s="126"/>
      <c r="D43" s="127"/>
      <c r="E43" s="111"/>
      <c r="F43" s="112"/>
      <c r="G43" s="126"/>
      <c r="H43" s="127"/>
      <c r="I43" s="111"/>
      <c r="J43" s="112"/>
      <c r="K43" s="544">
        <f t="shared" si="9"/>
        <v>0</v>
      </c>
      <c r="L43" s="544">
        <f t="shared" si="7"/>
        <v>0</v>
      </c>
      <c r="M43" s="544">
        <f t="shared" si="8"/>
        <v>0</v>
      </c>
      <c r="N43" s="544">
        <f t="shared" si="10"/>
        <v>0</v>
      </c>
    </row>
    <row r="44" spans="1:14" ht="17.25" thickBot="1">
      <c r="A44" s="54">
        <v>15</v>
      </c>
      <c r="B44" s="207" t="s">
        <v>29</v>
      </c>
      <c r="C44" s="126"/>
      <c r="D44" s="127"/>
      <c r="E44" s="111"/>
      <c r="F44" s="112"/>
      <c r="G44" s="131"/>
      <c r="H44" s="132"/>
      <c r="I44" s="121"/>
      <c r="J44" s="115"/>
      <c r="K44" s="544">
        <f t="shared" si="9"/>
        <v>0</v>
      </c>
      <c r="L44" s="544">
        <f t="shared" si="7"/>
        <v>0</v>
      </c>
      <c r="M44" s="544">
        <f t="shared" si="8"/>
        <v>0</v>
      </c>
      <c r="N44" s="544">
        <f t="shared" si="10"/>
        <v>0</v>
      </c>
    </row>
    <row r="45" spans="1:14">
      <c r="A45" s="53"/>
      <c r="B45" s="55" t="s">
        <v>79</v>
      </c>
      <c r="C45" s="505">
        <f>SUM(C28:C33,C36:C44)</f>
        <v>0</v>
      </c>
      <c r="D45" s="505">
        <f t="shared" ref="D45:J45" si="17">SUM(D28:D33,D36:D44)</f>
        <v>0</v>
      </c>
      <c r="E45" s="505">
        <f t="shared" si="17"/>
        <v>0</v>
      </c>
      <c r="F45" s="505">
        <f t="shared" si="17"/>
        <v>0</v>
      </c>
      <c r="G45" s="505">
        <f t="shared" si="17"/>
        <v>0</v>
      </c>
      <c r="H45" s="505">
        <f t="shared" si="17"/>
        <v>0</v>
      </c>
      <c r="I45" s="505">
        <f t="shared" si="17"/>
        <v>0</v>
      </c>
      <c r="J45" s="505">
        <f t="shared" si="17"/>
        <v>0</v>
      </c>
      <c r="K45" s="544">
        <f>C45+G45</f>
        <v>0</v>
      </c>
      <c r="L45" s="544">
        <f>D45+H45</f>
        <v>0</v>
      </c>
      <c r="M45" s="544">
        <f>E45+I45</f>
        <v>0</v>
      </c>
      <c r="N45" s="544">
        <f>F45+J45</f>
        <v>0</v>
      </c>
    </row>
    <row r="46" spans="1:14">
      <c r="A46" s="53"/>
      <c r="B46" s="55" t="s">
        <v>138</v>
      </c>
      <c r="C46" s="194"/>
      <c r="D46" s="194"/>
      <c r="E46" s="114"/>
      <c r="F46" s="114"/>
      <c r="G46" s="133"/>
      <c r="H46" s="356"/>
    </row>
    <row r="47" spans="1:14" ht="35.25" customHeight="1">
      <c r="A47" s="598" t="s">
        <v>139</v>
      </c>
      <c r="B47" s="598"/>
      <c r="C47" s="598"/>
      <c r="D47" s="598"/>
      <c r="E47" s="598"/>
      <c r="F47" s="598"/>
    </row>
    <row r="48" spans="1:14" ht="14.45" customHeight="1">
      <c r="A48" s="596" t="s">
        <v>140</v>
      </c>
      <c r="B48" s="596"/>
      <c r="C48" s="596"/>
      <c r="D48" s="596"/>
      <c r="E48" s="596"/>
      <c r="F48" s="596"/>
      <c r="G48" s="596"/>
      <c r="H48" s="596"/>
    </row>
    <row r="49" spans="1:9">
      <c r="A49" s="211"/>
      <c r="B49" s="210"/>
      <c r="C49" s="210"/>
      <c r="D49" s="210"/>
      <c r="E49" s="210"/>
      <c r="F49" s="210"/>
    </row>
    <row r="50" spans="1:9">
      <c r="A50" s="211" t="s">
        <v>41</v>
      </c>
      <c r="B50" s="210"/>
      <c r="C50" s="210"/>
      <c r="D50" s="210"/>
      <c r="E50" s="210"/>
      <c r="F50" s="210"/>
    </row>
    <row r="51" spans="1:9">
      <c r="A51" s="531" t="s">
        <v>141</v>
      </c>
    </row>
    <row r="52" spans="1:9">
      <c r="A52" s="595" t="s">
        <v>142</v>
      </c>
      <c r="B52" s="595"/>
      <c r="C52" s="595"/>
      <c r="D52" s="595"/>
      <c r="E52" s="595"/>
      <c r="F52" s="595"/>
      <c r="G52" s="595"/>
      <c r="H52" s="595"/>
      <c r="I52" s="595"/>
    </row>
    <row r="53" spans="1:9">
      <c r="A53" s="531" t="s">
        <v>143</v>
      </c>
    </row>
  </sheetData>
  <sheetProtection algorithmName="SHA-512" hashValue="Zc4BDkkc4720COQsshaHEcxWmLofZ9oLhYrokMWKlNlSrIsFzDK/apfBj0A2CKd2/yFXZ0pzI1/QXCi/xyl4jg==" saltValue="yYFdctVejzoEjbmsAUm3Og==" spinCount="100000" sheet="1" objects="1" scenarios="1"/>
  <mergeCells count="11">
    <mergeCell ref="K4:N4"/>
    <mergeCell ref="C26:F26"/>
    <mergeCell ref="G26:J26"/>
    <mergeCell ref="K26:N26"/>
    <mergeCell ref="A47:F47"/>
    <mergeCell ref="A52:I52"/>
    <mergeCell ref="A48:H48"/>
    <mergeCell ref="A2:F2"/>
    <mergeCell ref="A3:F3"/>
    <mergeCell ref="C4:F4"/>
    <mergeCell ref="G4:J4"/>
  </mergeCells>
  <dataValidations count="1">
    <dataValidation type="decimal" operator="greaterThanOrEqual" allowBlank="1" showInputMessage="1" showErrorMessage="1" errorTitle="Number Only" error="NOP or NOS, Lives, Premium, SA must be a non negative number. " sqref="G46:H46 F24 C6:J10 C12:J22 K6:N23 C28:J32 C34:J44 K28:N45">
      <formula1>0</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F44"/>
  <sheetViews>
    <sheetView workbookViewId="0">
      <selection activeCell="F8" sqref="F8"/>
    </sheetView>
  </sheetViews>
  <sheetFormatPr defaultColWidth="36.28515625" defaultRowHeight="16.5"/>
  <cols>
    <col min="1" max="1" width="9.42578125" style="134" customWidth="1"/>
    <col min="2" max="2" width="31.42578125" style="134" customWidth="1"/>
    <col min="3" max="3" width="23.140625" style="134" customWidth="1"/>
    <col min="4" max="4" width="26" style="147" customWidth="1"/>
    <col min="5" max="5" width="32.42578125" style="134" customWidth="1"/>
    <col min="6" max="16384" width="36.28515625" style="134"/>
  </cols>
  <sheetData>
    <row r="1" spans="1:6" ht="33.6" customHeight="1">
      <c r="A1" s="476" t="s">
        <v>0</v>
      </c>
      <c r="B1" s="545">
        <f>'General Info'!B1</f>
        <v>0</v>
      </c>
      <c r="C1" s="600" t="str">
        <f>'General Info'!B2</f>
        <v>STATISTICS FOR THE YEAR ENDED MARCH, 2024 (AUDITED AND FINAL)</v>
      </c>
      <c r="D1" s="600"/>
      <c r="E1" s="600"/>
    </row>
    <row r="2" spans="1:6" ht="17.25" thickBot="1">
      <c r="A2" s="599" t="s">
        <v>573</v>
      </c>
      <c r="B2" s="599"/>
      <c r="C2" s="599"/>
      <c r="D2" s="599"/>
      <c r="E2" s="599"/>
      <c r="F2" s="135"/>
    </row>
    <row r="3" spans="1:6" ht="32.25" customHeight="1" thickBot="1">
      <c r="A3" s="221" t="s">
        <v>144</v>
      </c>
      <c r="B3" s="222" t="s">
        <v>145</v>
      </c>
      <c r="C3" s="223" t="s">
        <v>146</v>
      </c>
      <c r="D3" s="224" t="s">
        <v>147</v>
      </c>
      <c r="E3" s="225" t="s">
        <v>148</v>
      </c>
      <c r="F3" s="135"/>
    </row>
    <row r="4" spans="1:6" ht="35.25" customHeight="1">
      <c r="A4" s="219"/>
      <c r="B4" s="2"/>
      <c r="C4" s="2"/>
      <c r="D4" s="3"/>
      <c r="E4" s="4"/>
      <c r="F4" s="135"/>
    </row>
    <row r="5" spans="1:6" ht="33.75" customHeight="1">
      <c r="A5" s="220"/>
      <c r="B5" s="137"/>
      <c r="C5" s="137"/>
      <c r="D5" s="3"/>
      <c r="E5" s="138"/>
      <c r="F5" s="135"/>
    </row>
    <row r="6" spans="1:6" ht="34.5" customHeight="1">
      <c r="A6" s="219"/>
      <c r="B6" s="137"/>
      <c r="C6" s="137"/>
      <c r="D6" s="3"/>
      <c r="E6" s="138"/>
      <c r="F6" s="135"/>
    </row>
    <row r="7" spans="1:6" ht="34.5" customHeight="1">
      <c r="A7" s="219"/>
      <c r="B7" s="2"/>
      <c r="C7" s="2"/>
      <c r="D7" s="3"/>
      <c r="E7" s="4"/>
      <c r="F7" s="135"/>
    </row>
    <row r="8" spans="1:6" ht="33.75" customHeight="1">
      <c r="A8" s="1"/>
      <c r="B8" s="137"/>
      <c r="C8" s="137"/>
      <c r="D8" s="139"/>
      <c r="E8" s="138"/>
      <c r="F8" s="135"/>
    </row>
    <row r="9" spans="1:6" ht="36.75" customHeight="1">
      <c r="A9" s="136"/>
      <c r="B9" s="137"/>
      <c r="C9" s="137"/>
      <c r="D9" s="139"/>
      <c r="E9" s="138"/>
      <c r="F9" s="135"/>
    </row>
    <row r="10" spans="1:6" ht="38.25" customHeight="1">
      <c r="A10" s="1"/>
      <c r="B10" s="137"/>
      <c r="C10" s="137"/>
      <c r="D10" s="139"/>
      <c r="E10" s="138"/>
      <c r="F10" s="135"/>
    </row>
    <row r="11" spans="1:6" ht="35.25" customHeight="1">
      <c r="A11" s="136"/>
      <c r="B11" s="137"/>
      <c r="C11" s="137"/>
      <c r="D11" s="139"/>
      <c r="E11" s="138"/>
      <c r="F11" s="135"/>
    </row>
    <row r="12" spans="1:6" ht="36.75" customHeight="1">
      <c r="A12" s="1"/>
      <c r="B12" s="137"/>
      <c r="C12" s="137"/>
      <c r="D12" s="139"/>
      <c r="E12" s="138"/>
      <c r="F12" s="135"/>
    </row>
    <row r="13" spans="1:6" ht="36.75" customHeight="1">
      <c r="A13" s="1"/>
      <c r="B13" s="137"/>
      <c r="C13" s="137"/>
      <c r="D13" s="139"/>
      <c r="E13" s="138"/>
      <c r="F13" s="135"/>
    </row>
    <row r="14" spans="1:6" ht="36.75" customHeight="1">
      <c r="A14" s="1"/>
      <c r="B14" s="137"/>
      <c r="C14" s="137"/>
      <c r="D14" s="139"/>
      <c r="E14" s="138"/>
      <c r="F14" s="135"/>
    </row>
    <row r="15" spans="1:6" ht="36.75" customHeight="1">
      <c r="A15" s="1"/>
      <c r="B15" s="137"/>
      <c r="C15" s="137"/>
      <c r="D15" s="139"/>
      <c r="E15" s="138"/>
      <c r="F15" s="135"/>
    </row>
    <row r="16" spans="1:6" ht="36.75" customHeight="1">
      <c r="A16" s="1"/>
      <c r="B16" s="137"/>
      <c r="C16" s="137"/>
      <c r="D16" s="139"/>
      <c r="E16" s="138"/>
      <c r="F16" s="135"/>
    </row>
    <row r="17" spans="1:6" ht="36.75" customHeight="1">
      <c r="A17" s="1"/>
      <c r="B17" s="137"/>
      <c r="C17" s="137"/>
      <c r="D17" s="139"/>
      <c r="E17" s="138"/>
      <c r="F17" s="135"/>
    </row>
    <row r="18" spans="1:6" ht="36.75" customHeight="1">
      <c r="A18" s="1"/>
      <c r="B18" s="137"/>
      <c r="C18" s="137"/>
      <c r="D18" s="139"/>
      <c r="E18" s="138"/>
      <c r="F18" s="135"/>
    </row>
    <row r="19" spans="1:6" ht="36.75" customHeight="1">
      <c r="A19" s="1"/>
      <c r="B19" s="137"/>
      <c r="C19" s="137"/>
      <c r="D19" s="139"/>
      <c r="E19" s="138"/>
      <c r="F19" s="135"/>
    </row>
    <row r="20" spans="1:6" ht="36.75" customHeight="1">
      <c r="A20" s="1"/>
      <c r="B20" s="137"/>
      <c r="C20" s="137"/>
      <c r="D20" s="139"/>
      <c r="E20" s="138"/>
      <c r="F20" s="135"/>
    </row>
    <row r="21" spans="1:6" ht="36.75" customHeight="1">
      <c r="A21" s="1"/>
      <c r="B21" s="137"/>
      <c r="C21" s="137"/>
      <c r="D21" s="139"/>
      <c r="E21" s="138"/>
      <c r="F21" s="135"/>
    </row>
    <row r="22" spans="1:6" ht="36.75" customHeight="1">
      <c r="A22" s="1"/>
      <c r="B22" s="137"/>
      <c r="C22" s="137"/>
      <c r="D22" s="139"/>
      <c r="E22" s="138"/>
      <c r="F22" s="135"/>
    </row>
    <row r="23" spans="1:6" ht="36.75" customHeight="1">
      <c r="A23" s="1"/>
      <c r="B23" s="137"/>
      <c r="C23" s="137"/>
      <c r="D23" s="139"/>
      <c r="E23" s="138"/>
      <c r="F23" s="135"/>
    </row>
    <row r="24" spans="1:6" ht="39" customHeight="1">
      <c r="A24" s="136"/>
      <c r="B24" s="137"/>
      <c r="C24" s="137"/>
      <c r="D24" s="139"/>
      <c r="E24" s="138"/>
      <c r="F24" s="135"/>
    </row>
    <row r="25" spans="1:6" ht="37.5" customHeight="1">
      <c r="A25" s="1"/>
      <c r="B25" s="137"/>
      <c r="C25" s="137"/>
      <c r="D25" s="139"/>
      <c r="E25" s="138"/>
      <c r="F25" s="135"/>
    </row>
    <row r="26" spans="1:6" ht="37.5" customHeight="1">
      <c r="A26" s="1"/>
      <c r="B26" s="137"/>
      <c r="C26" s="137"/>
      <c r="D26" s="139"/>
      <c r="E26" s="138"/>
      <c r="F26" s="135"/>
    </row>
    <row r="27" spans="1:6" ht="37.5" customHeight="1">
      <c r="A27" s="1"/>
      <c r="B27" s="137"/>
      <c r="C27" s="137"/>
      <c r="D27" s="139"/>
      <c r="E27" s="138"/>
      <c r="F27" s="135"/>
    </row>
    <row r="28" spans="1:6" ht="37.5" customHeight="1">
      <c r="A28" s="1"/>
      <c r="B28" s="137"/>
      <c r="C28" s="137"/>
      <c r="D28" s="139"/>
      <c r="E28" s="138"/>
      <c r="F28" s="135"/>
    </row>
    <row r="29" spans="1:6" ht="37.5" customHeight="1">
      <c r="A29" s="1"/>
      <c r="B29" s="137"/>
      <c r="C29" s="137"/>
      <c r="D29" s="139"/>
      <c r="E29" s="138"/>
      <c r="F29" s="135"/>
    </row>
    <row r="30" spans="1:6" ht="37.5" customHeight="1">
      <c r="A30" s="1"/>
      <c r="B30" s="137"/>
      <c r="C30" s="137"/>
      <c r="D30" s="139"/>
      <c r="E30" s="138"/>
      <c r="F30" s="135"/>
    </row>
    <row r="31" spans="1:6" ht="37.5" customHeight="1">
      <c r="A31" s="1"/>
      <c r="B31" s="137"/>
      <c r="C31" s="137"/>
      <c r="D31" s="139"/>
      <c r="E31" s="138"/>
      <c r="F31" s="135"/>
    </row>
    <row r="32" spans="1:6" ht="37.5" customHeight="1">
      <c r="A32" s="1"/>
      <c r="B32" s="137"/>
      <c r="C32" s="137"/>
      <c r="D32" s="139"/>
      <c r="E32" s="138"/>
      <c r="F32" s="135"/>
    </row>
    <row r="33" spans="1:6" ht="37.5" customHeight="1">
      <c r="A33" s="1"/>
      <c r="B33" s="137"/>
      <c r="C33" s="137"/>
      <c r="D33" s="139"/>
      <c r="E33" s="138"/>
      <c r="F33" s="135"/>
    </row>
    <row r="34" spans="1:6" ht="39.75" customHeight="1">
      <c r="A34" s="136"/>
      <c r="B34" s="137"/>
      <c r="C34" s="137"/>
      <c r="D34" s="139"/>
      <c r="E34" s="138"/>
      <c r="F34" s="135"/>
    </row>
    <row r="35" spans="1:6" ht="36.75" customHeight="1">
      <c r="A35" s="1"/>
      <c r="B35" s="137"/>
      <c r="C35" s="137"/>
      <c r="D35" s="139"/>
      <c r="E35" s="138"/>
      <c r="F35" s="135"/>
    </row>
    <row r="36" spans="1:6" ht="40.5" customHeight="1">
      <c r="A36" s="136"/>
      <c r="B36" s="137"/>
      <c r="C36" s="137"/>
      <c r="D36" s="139"/>
      <c r="E36" s="138"/>
      <c r="F36" s="135"/>
    </row>
    <row r="37" spans="1:6" ht="39" customHeight="1">
      <c r="A37" s="1"/>
      <c r="B37" s="137"/>
      <c r="C37" s="137"/>
      <c r="D37" s="139"/>
      <c r="E37" s="138"/>
      <c r="F37" s="135"/>
    </row>
    <row r="38" spans="1:6" ht="39" customHeight="1">
      <c r="A38" s="136"/>
      <c r="B38" s="137"/>
      <c r="C38" s="137"/>
      <c r="D38" s="139"/>
      <c r="E38" s="138"/>
      <c r="F38" s="135"/>
    </row>
    <row r="39" spans="1:6" ht="41.25" customHeight="1">
      <c r="A39" s="1"/>
      <c r="B39" s="137"/>
      <c r="C39" s="137"/>
      <c r="D39" s="139"/>
      <c r="E39" s="138"/>
      <c r="F39" s="135"/>
    </row>
    <row r="40" spans="1:6" ht="38.25" customHeight="1">
      <c r="A40" s="136"/>
      <c r="B40" s="137"/>
      <c r="C40" s="137"/>
      <c r="D40" s="139"/>
      <c r="E40" s="138"/>
      <c r="F40" s="135"/>
    </row>
    <row r="41" spans="1:6" ht="35.25" customHeight="1">
      <c r="A41" s="1"/>
      <c r="B41" s="137"/>
      <c r="C41" s="137"/>
      <c r="D41" s="139"/>
      <c r="E41" s="138"/>
      <c r="F41" s="135"/>
    </row>
    <row r="42" spans="1:6" ht="36" customHeight="1" thickBot="1">
      <c r="A42" s="136"/>
      <c r="B42" s="140"/>
      <c r="C42" s="140"/>
      <c r="D42" s="141"/>
      <c r="E42" s="142"/>
      <c r="F42" s="135"/>
    </row>
    <row r="43" spans="1:6" ht="23.25" customHeight="1">
      <c r="A43" s="143"/>
      <c r="B43" s="144"/>
      <c r="C43" s="145"/>
      <c r="D43" s="146"/>
      <c r="E43" s="144"/>
    </row>
    <row r="44" spans="1:6">
      <c r="A44" s="144" t="s">
        <v>151</v>
      </c>
      <c r="B44" s="144"/>
      <c r="C44" s="144"/>
      <c r="D44" s="146"/>
      <c r="E44" s="144"/>
    </row>
  </sheetData>
  <sheetProtection algorithmName="SHA-512" hashValue="WIZalvSzDucojX5rDoABnrn1pfCnurqIR77VUqCR9rCKVPIDIVWJCkWM91y0wuFDoxnrBuCDdPAREV8LJ7mLpQ==" saltValue="tuuCaStIdMHNRGnglkhrIw==" spinCount="100000" sheet="1" objects="1" scenarios="1"/>
  <mergeCells count="2">
    <mergeCell ref="A2:E2"/>
    <mergeCell ref="C1:E1"/>
  </mergeCells>
  <dataValidations count="2">
    <dataValidation type="whole" operator="greaterThanOrEqual" allowBlank="1" showInputMessage="1" showErrorMessage="1" sqref="A4:A7">
      <formula1>0</formula1>
    </dataValidation>
    <dataValidation type="date" operator="greaterThanOrEqual" allowBlank="1" showInputMessage="1" showErrorMessage="1" sqref="D4:D7">
      <formula1>20546</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W111"/>
  <sheetViews>
    <sheetView workbookViewId="0">
      <selection activeCell="I105" sqref="I105"/>
    </sheetView>
  </sheetViews>
  <sheetFormatPr defaultColWidth="9.140625" defaultRowHeight="13.5"/>
  <cols>
    <col min="1" max="1" width="7.7109375" style="530" customWidth="1"/>
    <col min="2" max="2" width="33.7109375" style="530" customWidth="1"/>
    <col min="3" max="4" width="17.7109375" style="530" customWidth="1"/>
    <col min="5" max="5" width="20.7109375" style="530" customWidth="1"/>
    <col min="6" max="8" width="15.7109375" style="530" customWidth="1"/>
    <col min="9" max="23" width="12.7109375" style="530" customWidth="1"/>
    <col min="24" max="16384" width="9.140625" style="530"/>
  </cols>
  <sheetData>
    <row r="1" spans="1:23">
      <c r="A1" s="530" t="s">
        <v>152</v>
      </c>
      <c r="B1" s="530">
        <f>'General Info'!B1</f>
        <v>0</v>
      </c>
    </row>
    <row r="2" spans="1:23" s="531" customFormat="1" ht="16.5">
      <c r="A2" s="612" t="str">
        <f>'General Info'!B2</f>
        <v>STATISTICS FOR THE YEAR ENDED MARCH, 2024 (AUDITED AND FINAL)</v>
      </c>
      <c r="B2" s="612"/>
      <c r="C2" s="612"/>
      <c r="D2" s="612"/>
      <c r="E2" s="612"/>
    </row>
    <row r="3" spans="1:23" ht="15">
      <c r="A3" s="613" t="s">
        <v>153</v>
      </c>
      <c r="B3" s="613"/>
      <c r="C3" s="613"/>
      <c r="D3" s="613"/>
      <c r="E3" s="613"/>
      <c r="F3" s="227"/>
      <c r="G3" s="227"/>
      <c r="H3" s="227"/>
    </row>
    <row r="5" spans="1:23" ht="15.75" thickBot="1">
      <c r="A5" s="227" t="s">
        <v>154</v>
      </c>
      <c r="H5" s="228"/>
    </row>
    <row r="6" spans="1:23" ht="45" customHeight="1" thickBot="1">
      <c r="A6" s="620" t="s">
        <v>7</v>
      </c>
      <c r="B6" s="622" t="s">
        <v>126</v>
      </c>
      <c r="C6" s="622" t="s">
        <v>155</v>
      </c>
      <c r="D6" s="622"/>
      <c r="E6" s="622"/>
      <c r="F6" s="624" t="s">
        <v>156</v>
      </c>
      <c r="G6" s="625"/>
      <c r="H6" s="626"/>
      <c r="I6" s="627" t="s">
        <v>157</v>
      </c>
      <c r="J6" s="628"/>
      <c r="K6" s="628"/>
      <c r="L6" s="629" t="s">
        <v>158</v>
      </c>
      <c r="M6" s="630"/>
      <c r="N6" s="631"/>
      <c r="O6" s="611" t="s">
        <v>159</v>
      </c>
      <c r="P6" s="611"/>
      <c r="Q6" s="611"/>
      <c r="R6" s="614" t="s">
        <v>160</v>
      </c>
      <c r="S6" s="615"/>
      <c r="T6" s="616"/>
      <c r="U6" s="642" t="s">
        <v>161</v>
      </c>
      <c r="V6" s="617"/>
      <c r="W6" s="643"/>
    </row>
    <row r="7" spans="1:23" ht="50.25" customHeight="1" thickBot="1">
      <c r="A7" s="621"/>
      <c r="B7" s="623"/>
      <c r="C7" s="524" t="s">
        <v>9</v>
      </c>
      <c r="D7" s="524" t="s">
        <v>162</v>
      </c>
      <c r="E7" s="229" t="s">
        <v>163</v>
      </c>
      <c r="F7" s="524" t="s">
        <v>9</v>
      </c>
      <c r="G7" s="524" t="s">
        <v>162</v>
      </c>
      <c r="H7" s="230" t="s">
        <v>164</v>
      </c>
      <c r="I7" s="524" t="s">
        <v>9</v>
      </c>
      <c r="J7" s="524" t="s">
        <v>162</v>
      </c>
      <c r="K7" s="230" t="s">
        <v>164</v>
      </c>
      <c r="L7" s="524" t="s">
        <v>9</v>
      </c>
      <c r="M7" s="524" t="s">
        <v>162</v>
      </c>
      <c r="N7" s="231" t="s">
        <v>164</v>
      </c>
      <c r="O7" s="524" t="s">
        <v>9</v>
      </c>
      <c r="P7" s="524" t="s">
        <v>162</v>
      </c>
      <c r="Q7" s="231" t="s">
        <v>164</v>
      </c>
      <c r="R7" s="524" t="s">
        <v>9</v>
      </c>
      <c r="S7" s="524" t="s">
        <v>162</v>
      </c>
      <c r="T7" s="231" t="s">
        <v>164</v>
      </c>
      <c r="U7" s="524" t="s">
        <v>9</v>
      </c>
      <c r="V7" s="524" t="s">
        <v>162</v>
      </c>
      <c r="W7" s="231" t="s">
        <v>164</v>
      </c>
    </row>
    <row r="8" spans="1:23">
      <c r="A8" s="232">
        <v>1</v>
      </c>
      <c r="B8" s="233" t="s">
        <v>165</v>
      </c>
      <c r="C8" s="149"/>
      <c r="D8" s="149"/>
      <c r="E8" s="150"/>
      <c r="F8" s="149"/>
      <c r="G8" s="149"/>
      <c r="H8" s="151"/>
      <c r="I8" s="149"/>
      <c r="J8" s="149"/>
      <c r="K8" s="151"/>
      <c r="L8" s="149"/>
      <c r="M8" s="149"/>
      <c r="N8" s="151"/>
      <c r="O8" s="149"/>
      <c r="P8" s="149"/>
      <c r="Q8" s="151"/>
      <c r="R8" s="149"/>
      <c r="S8" s="149"/>
      <c r="T8" s="151"/>
      <c r="U8" s="149"/>
      <c r="V8" s="149"/>
      <c r="W8" s="151"/>
    </row>
    <row r="9" spans="1:23">
      <c r="A9" s="234">
        <v>2</v>
      </c>
      <c r="B9" s="235" t="s">
        <v>166</v>
      </c>
      <c r="C9" s="546">
        <f>C10+C24</f>
        <v>0</v>
      </c>
      <c r="D9" s="546">
        <f t="shared" ref="D9:W9" si="0">D10+D24</f>
        <v>0</v>
      </c>
      <c r="E9" s="546">
        <f t="shared" si="0"/>
        <v>0</v>
      </c>
      <c r="F9" s="546">
        <f t="shared" si="0"/>
        <v>0</v>
      </c>
      <c r="G9" s="546">
        <f t="shared" si="0"/>
        <v>0</v>
      </c>
      <c r="H9" s="546">
        <f t="shared" si="0"/>
        <v>0</v>
      </c>
      <c r="I9" s="546">
        <f t="shared" si="0"/>
        <v>0</v>
      </c>
      <c r="J9" s="546">
        <f t="shared" si="0"/>
        <v>0</v>
      </c>
      <c r="K9" s="546">
        <f t="shared" si="0"/>
        <v>0</v>
      </c>
      <c r="L9" s="546">
        <f t="shared" si="0"/>
        <v>0</v>
      </c>
      <c r="M9" s="546">
        <f t="shared" si="0"/>
        <v>0</v>
      </c>
      <c r="N9" s="546">
        <f t="shared" si="0"/>
        <v>0</v>
      </c>
      <c r="O9" s="546">
        <f t="shared" si="0"/>
        <v>0</v>
      </c>
      <c r="P9" s="546">
        <f t="shared" si="0"/>
        <v>0</v>
      </c>
      <c r="Q9" s="546">
        <f t="shared" si="0"/>
        <v>0</v>
      </c>
      <c r="R9" s="546">
        <f t="shared" si="0"/>
        <v>0</v>
      </c>
      <c r="S9" s="546">
        <f t="shared" si="0"/>
        <v>0</v>
      </c>
      <c r="T9" s="546">
        <f t="shared" si="0"/>
        <v>0</v>
      </c>
      <c r="U9" s="546">
        <f t="shared" si="0"/>
        <v>0</v>
      </c>
      <c r="V9" s="546">
        <f t="shared" si="0"/>
        <v>0</v>
      </c>
      <c r="W9" s="546">
        <f t="shared" si="0"/>
        <v>0</v>
      </c>
    </row>
    <row r="10" spans="1:23" ht="27">
      <c r="A10" s="236" t="s">
        <v>167</v>
      </c>
      <c r="B10" s="237" t="s">
        <v>168</v>
      </c>
      <c r="C10" s="546">
        <f>SUM(C11:C12,C15:C23)</f>
        <v>0</v>
      </c>
      <c r="D10" s="546">
        <f t="shared" ref="D10:W10" si="1">SUM(D11:D12,D15:D23)</f>
        <v>0</v>
      </c>
      <c r="E10" s="546">
        <f t="shared" si="1"/>
        <v>0</v>
      </c>
      <c r="F10" s="546">
        <f t="shared" si="1"/>
        <v>0</v>
      </c>
      <c r="G10" s="546">
        <f t="shared" si="1"/>
        <v>0</v>
      </c>
      <c r="H10" s="546">
        <f t="shared" si="1"/>
        <v>0</v>
      </c>
      <c r="I10" s="546">
        <f t="shared" si="1"/>
        <v>0</v>
      </c>
      <c r="J10" s="546">
        <f t="shared" si="1"/>
        <v>0</v>
      </c>
      <c r="K10" s="546">
        <f t="shared" si="1"/>
        <v>0</v>
      </c>
      <c r="L10" s="546">
        <f t="shared" si="1"/>
        <v>0</v>
      </c>
      <c r="M10" s="546">
        <f t="shared" si="1"/>
        <v>0</v>
      </c>
      <c r="N10" s="546">
        <f t="shared" si="1"/>
        <v>0</v>
      </c>
      <c r="O10" s="546">
        <f t="shared" si="1"/>
        <v>0</v>
      </c>
      <c r="P10" s="546">
        <f t="shared" si="1"/>
        <v>0</v>
      </c>
      <c r="Q10" s="546">
        <f t="shared" si="1"/>
        <v>0</v>
      </c>
      <c r="R10" s="546">
        <f t="shared" si="1"/>
        <v>0</v>
      </c>
      <c r="S10" s="546">
        <f t="shared" si="1"/>
        <v>0</v>
      </c>
      <c r="T10" s="546">
        <f t="shared" si="1"/>
        <v>0</v>
      </c>
      <c r="U10" s="546">
        <f t="shared" si="1"/>
        <v>0</v>
      </c>
      <c r="V10" s="546">
        <f t="shared" si="1"/>
        <v>0</v>
      </c>
      <c r="W10" s="546">
        <f t="shared" si="1"/>
        <v>0</v>
      </c>
    </row>
    <row r="11" spans="1:23" ht="15">
      <c r="A11" s="236"/>
      <c r="B11" s="238" t="s">
        <v>17</v>
      </c>
      <c r="C11" s="149"/>
      <c r="D11" s="149"/>
      <c r="E11" s="150"/>
      <c r="F11" s="149"/>
      <c r="G11" s="149"/>
      <c r="H11" s="151"/>
      <c r="I11" s="149"/>
      <c r="J11" s="149"/>
      <c r="K11" s="151"/>
      <c r="L11" s="149"/>
      <c r="M11" s="149"/>
      <c r="N11" s="151"/>
      <c r="O11" s="149"/>
      <c r="P11" s="149"/>
      <c r="Q11" s="151"/>
      <c r="R11" s="149"/>
      <c r="S11" s="149"/>
      <c r="T11" s="151"/>
      <c r="U11" s="149"/>
      <c r="V11" s="149"/>
      <c r="W11" s="151"/>
    </row>
    <row r="12" spans="1:23" ht="15">
      <c r="A12" s="236"/>
      <c r="B12" s="238" t="s">
        <v>18</v>
      </c>
      <c r="C12" s="546">
        <f>C13+C14</f>
        <v>0</v>
      </c>
      <c r="D12" s="546">
        <f t="shared" ref="D12:W12" si="2">D13+D14</f>
        <v>0</v>
      </c>
      <c r="E12" s="546">
        <f t="shared" si="2"/>
        <v>0</v>
      </c>
      <c r="F12" s="546">
        <f t="shared" si="2"/>
        <v>0</v>
      </c>
      <c r="G12" s="546">
        <f t="shared" si="2"/>
        <v>0</v>
      </c>
      <c r="H12" s="546">
        <f t="shared" si="2"/>
        <v>0</v>
      </c>
      <c r="I12" s="546">
        <f t="shared" si="2"/>
        <v>0</v>
      </c>
      <c r="J12" s="546">
        <f t="shared" si="2"/>
        <v>0</v>
      </c>
      <c r="K12" s="546">
        <f t="shared" si="2"/>
        <v>0</v>
      </c>
      <c r="L12" s="546">
        <f t="shared" si="2"/>
        <v>0</v>
      </c>
      <c r="M12" s="546">
        <f t="shared" si="2"/>
        <v>0</v>
      </c>
      <c r="N12" s="546">
        <f t="shared" si="2"/>
        <v>0</v>
      </c>
      <c r="O12" s="546">
        <f t="shared" si="2"/>
        <v>0</v>
      </c>
      <c r="P12" s="546">
        <f t="shared" si="2"/>
        <v>0</v>
      </c>
      <c r="Q12" s="546">
        <f t="shared" si="2"/>
        <v>0</v>
      </c>
      <c r="R12" s="546">
        <f t="shared" si="2"/>
        <v>0</v>
      </c>
      <c r="S12" s="546">
        <f t="shared" si="2"/>
        <v>0</v>
      </c>
      <c r="T12" s="546">
        <f t="shared" si="2"/>
        <v>0</v>
      </c>
      <c r="U12" s="546">
        <f t="shared" si="2"/>
        <v>0</v>
      </c>
      <c r="V12" s="546">
        <f t="shared" si="2"/>
        <v>0</v>
      </c>
      <c r="W12" s="546">
        <f t="shared" si="2"/>
        <v>0</v>
      </c>
    </row>
    <row r="13" spans="1:23" ht="15">
      <c r="A13" s="236"/>
      <c r="B13" s="238" t="s">
        <v>19</v>
      </c>
      <c r="C13" s="149"/>
      <c r="D13" s="149"/>
      <c r="E13" s="150"/>
      <c r="F13" s="149"/>
      <c r="G13" s="149"/>
      <c r="H13" s="151"/>
      <c r="I13" s="149"/>
      <c r="J13" s="149"/>
      <c r="K13" s="151"/>
      <c r="L13" s="149"/>
      <c r="M13" s="149"/>
      <c r="N13" s="151"/>
      <c r="O13" s="149"/>
      <c r="P13" s="149"/>
      <c r="Q13" s="151"/>
      <c r="R13" s="149"/>
      <c r="S13" s="149"/>
      <c r="T13" s="151"/>
      <c r="U13" s="149"/>
      <c r="V13" s="149"/>
      <c r="W13" s="151"/>
    </row>
    <row r="14" spans="1:23" ht="15">
      <c r="A14" s="236"/>
      <c r="B14" s="238" t="s">
        <v>169</v>
      </c>
      <c r="C14" s="149"/>
      <c r="D14" s="149"/>
      <c r="E14" s="150"/>
      <c r="F14" s="149"/>
      <c r="G14" s="149"/>
      <c r="H14" s="151"/>
      <c r="I14" s="149"/>
      <c r="J14" s="149"/>
      <c r="K14" s="151"/>
      <c r="L14" s="149"/>
      <c r="M14" s="149"/>
      <c r="N14" s="151"/>
      <c r="O14" s="149"/>
      <c r="P14" s="149"/>
      <c r="Q14" s="151"/>
      <c r="R14" s="149"/>
      <c r="S14" s="149"/>
      <c r="T14" s="151"/>
      <c r="U14" s="149"/>
      <c r="V14" s="149"/>
      <c r="W14" s="151"/>
    </row>
    <row r="15" spans="1:23" ht="15">
      <c r="A15" s="236"/>
      <c r="B15" s="239" t="s">
        <v>21</v>
      </c>
      <c r="C15" s="149"/>
      <c r="D15" s="149"/>
      <c r="E15" s="150"/>
      <c r="F15" s="149"/>
      <c r="G15" s="149"/>
      <c r="H15" s="151"/>
      <c r="I15" s="149"/>
      <c r="J15" s="149"/>
      <c r="K15" s="151"/>
      <c r="L15" s="149"/>
      <c r="M15" s="149"/>
      <c r="N15" s="151"/>
      <c r="O15" s="149"/>
      <c r="P15" s="149"/>
      <c r="Q15" s="151"/>
      <c r="R15" s="149"/>
      <c r="S15" s="149"/>
      <c r="T15" s="151"/>
      <c r="U15" s="149"/>
      <c r="V15" s="149"/>
      <c r="W15" s="151"/>
    </row>
    <row r="16" spans="1:23" ht="15">
      <c r="A16" s="236"/>
      <c r="B16" s="239" t="s">
        <v>22</v>
      </c>
      <c r="C16" s="149"/>
      <c r="D16" s="149"/>
      <c r="E16" s="150"/>
      <c r="F16" s="149"/>
      <c r="G16" s="149"/>
      <c r="H16" s="151"/>
      <c r="I16" s="149"/>
      <c r="J16" s="149"/>
      <c r="K16" s="151"/>
      <c r="L16" s="149"/>
      <c r="M16" s="149"/>
      <c r="N16" s="151"/>
      <c r="O16" s="149"/>
      <c r="P16" s="149"/>
      <c r="Q16" s="151"/>
      <c r="R16" s="149"/>
      <c r="S16" s="149"/>
      <c r="T16" s="151"/>
      <c r="U16" s="149"/>
      <c r="V16" s="149"/>
      <c r="W16" s="151"/>
    </row>
    <row r="17" spans="1:23" ht="15">
      <c r="A17" s="236"/>
      <c r="B17" s="239" t="s">
        <v>23</v>
      </c>
      <c r="C17" s="149"/>
      <c r="D17" s="149"/>
      <c r="E17" s="150"/>
      <c r="F17" s="149"/>
      <c r="G17" s="149"/>
      <c r="H17" s="151"/>
      <c r="I17" s="149"/>
      <c r="J17" s="149"/>
      <c r="K17" s="151"/>
      <c r="L17" s="149"/>
      <c r="M17" s="149"/>
      <c r="N17" s="151"/>
      <c r="O17" s="149"/>
      <c r="P17" s="149"/>
      <c r="Q17" s="151"/>
      <c r="R17" s="149"/>
      <c r="S17" s="149"/>
      <c r="T17" s="151"/>
      <c r="U17" s="149"/>
      <c r="V17" s="149"/>
      <c r="W17" s="151"/>
    </row>
    <row r="18" spans="1:23" ht="15">
      <c r="A18" s="236"/>
      <c r="B18" s="239" t="s">
        <v>24</v>
      </c>
      <c r="C18" s="149"/>
      <c r="D18" s="149"/>
      <c r="E18" s="150"/>
      <c r="F18" s="149"/>
      <c r="G18" s="149"/>
      <c r="H18" s="151"/>
      <c r="I18" s="149"/>
      <c r="J18" s="149"/>
      <c r="K18" s="151"/>
      <c r="L18" s="149"/>
      <c r="M18" s="149"/>
      <c r="N18" s="151"/>
      <c r="O18" s="149"/>
      <c r="P18" s="149"/>
      <c r="Q18" s="151"/>
      <c r="R18" s="149"/>
      <c r="S18" s="149"/>
      <c r="T18" s="151"/>
      <c r="U18" s="149"/>
      <c r="V18" s="149"/>
      <c r="W18" s="151"/>
    </row>
    <row r="19" spans="1:23" ht="15">
      <c r="A19" s="236"/>
      <c r="B19" s="239" t="s">
        <v>25</v>
      </c>
      <c r="C19" s="149"/>
      <c r="D19" s="149"/>
      <c r="E19" s="150"/>
      <c r="F19" s="149"/>
      <c r="G19" s="149"/>
      <c r="H19" s="151"/>
      <c r="I19" s="149"/>
      <c r="J19" s="149"/>
      <c r="K19" s="151"/>
      <c r="L19" s="149"/>
      <c r="M19" s="149"/>
      <c r="N19" s="151"/>
      <c r="O19" s="149"/>
      <c r="P19" s="149"/>
      <c r="Q19" s="151"/>
      <c r="R19" s="149"/>
      <c r="S19" s="149"/>
      <c r="T19" s="151"/>
      <c r="U19" s="149"/>
      <c r="V19" s="149"/>
      <c r="W19" s="151"/>
    </row>
    <row r="20" spans="1:23" ht="15">
      <c r="A20" s="236"/>
      <c r="B20" s="239" t="s">
        <v>26</v>
      </c>
      <c r="C20" s="149"/>
      <c r="D20" s="149"/>
      <c r="E20" s="150"/>
      <c r="F20" s="149"/>
      <c r="G20" s="149"/>
      <c r="H20" s="151"/>
      <c r="I20" s="149"/>
      <c r="J20" s="149"/>
      <c r="K20" s="151"/>
      <c r="L20" s="149"/>
      <c r="M20" s="149"/>
      <c r="N20" s="151"/>
      <c r="O20" s="149"/>
      <c r="P20" s="149"/>
      <c r="Q20" s="151"/>
      <c r="R20" s="149"/>
      <c r="S20" s="149"/>
      <c r="T20" s="151"/>
      <c r="U20" s="149"/>
      <c r="V20" s="149"/>
      <c r="W20" s="151"/>
    </row>
    <row r="21" spans="1:23" ht="15">
      <c r="A21" s="236"/>
      <c r="B21" s="239" t="s">
        <v>27</v>
      </c>
      <c r="C21" s="149"/>
      <c r="D21" s="149"/>
      <c r="E21" s="150"/>
      <c r="F21" s="149"/>
      <c r="G21" s="149"/>
      <c r="H21" s="151"/>
      <c r="I21" s="149"/>
      <c r="J21" s="149"/>
      <c r="K21" s="151"/>
      <c r="L21" s="149"/>
      <c r="M21" s="149"/>
      <c r="N21" s="151"/>
      <c r="O21" s="149"/>
      <c r="P21" s="149"/>
      <c r="Q21" s="151"/>
      <c r="R21" s="149"/>
      <c r="S21" s="149"/>
      <c r="T21" s="151"/>
      <c r="U21" s="149"/>
      <c r="V21" s="149"/>
      <c r="W21" s="151"/>
    </row>
    <row r="22" spans="1:23" ht="15">
      <c r="A22" s="236"/>
      <c r="B22" s="239" t="s">
        <v>170</v>
      </c>
      <c r="C22" s="149"/>
      <c r="D22" s="149"/>
      <c r="E22" s="150"/>
      <c r="F22" s="149"/>
      <c r="G22" s="149"/>
      <c r="H22" s="151"/>
      <c r="I22" s="149"/>
      <c r="J22" s="149"/>
      <c r="K22" s="151"/>
      <c r="L22" s="149"/>
      <c r="M22" s="149"/>
      <c r="N22" s="151"/>
      <c r="O22" s="149"/>
      <c r="P22" s="149"/>
      <c r="Q22" s="151"/>
      <c r="R22" s="149"/>
      <c r="S22" s="149"/>
      <c r="T22" s="151"/>
      <c r="U22" s="149"/>
      <c r="V22" s="149"/>
      <c r="W22" s="151"/>
    </row>
    <row r="23" spans="1:23" ht="15">
      <c r="A23" s="236"/>
      <c r="B23" s="239" t="s">
        <v>29</v>
      </c>
      <c r="C23" s="149"/>
      <c r="D23" s="149"/>
      <c r="E23" s="150"/>
      <c r="F23" s="149"/>
      <c r="G23" s="149"/>
      <c r="H23" s="151"/>
      <c r="I23" s="149"/>
      <c r="J23" s="149"/>
      <c r="K23" s="151"/>
      <c r="L23" s="149"/>
      <c r="M23" s="149"/>
      <c r="N23" s="151"/>
      <c r="O23" s="149"/>
      <c r="P23" s="149"/>
      <c r="Q23" s="151"/>
      <c r="R23" s="149"/>
      <c r="S23" s="149"/>
      <c r="T23" s="151"/>
      <c r="U23" s="149"/>
      <c r="V23" s="149"/>
      <c r="W23" s="151"/>
    </row>
    <row r="24" spans="1:23" ht="27">
      <c r="A24" s="236" t="s">
        <v>171</v>
      </c>
      <c r="B24" s="237" t="s">
        <v>172</v>
      </c>
      <c r="C24" s="149"/>
      <c r="D24" s="149"/>
      <c r="E24" s="150"/>
      <c r="F24" s="149"/>
      <c r="G24" s="149"/>
      <c r="H24" s="151"/>
      <c r="I24" s="149"/>
      <c r="J24" s="149"/>
      <c r="K24" s="151"/>
      <c r="L24" s="149"/>
      <c r="M24" s="149"/>
      <c r="N24" s="151"/>
      <c r="O24" s="149"/>
      <c r="P24" s="149"/>
      <c r="Q24" s="151"/>
      <c r="R24" s="149"/>
      <c r="S24" s="149"/>
      <c r="T24" s="151"/>
      <c r="U24" s="149"/>
      <c r="V24" s="149"/>
      <c r="W24" s="151"/>
    </row>
    <row r="25" spans="1:23">
      <c r="A25" s="234">
        <v>3</v>
      </c>
      <c r="B25" s="235" t="s">
        <v>173</v>
      </c>
      <c r="C25" s="149"/>
      <c r="D25" s="149"/>
      <c r="E25" s="150"/>
      <c r="F25" s="149"/>
      <c r="G25" s="149"/>
      <c r="H25" s="151"/>
      <c r="I25" s="149"/>
      <c r="J25" s="149"/>
      <c r="K25" s="151"/>
      <c r="L25" s="149"/>
      <c r="M25" s="149"/>
      <c r="N25" s="151"/>
      <c r="O25" s="149"/>
      <c r="P25" s="149"/>
      <c r="Q25" s="151"/>
      <c r="R25" s="149"/>
      <c r="S25" s="149"/>
      <c r="T25" s="151"/>
      <c r="U25" s="149"/>
      <c r="V25" s="149"/>
      <c r="W25" s="151"/>
    </row>
    <row r="26" spans="1:23">
      <c r="A26" s="234">
        <v>4</v>
      </c>
      <c r="B26" s="235" t="s">
        <v>174</v>
      </c>
      <c r="C26" s="546">
        <f>C27+C41</f>
        <v>0</v>
      </c>
      <c r="D26" s="546">
        <f t="shared" ref="D26:W26" si="3">D27+D41</f>
        <v>0</v>
      </c>
      <c r="E26" s="546">
        <f t="shared" si="3"/>
        <v>0</v>
      </c>
      <c r="F26" s="546">
        <f t="shared" si="3"/>
        <v>0</v>
      </c>
      <c r="G26" s="546">
        <f t="shared" si="3"/>
        <v>0</v>
      </c>
      <c r="H26" s="546">
        <f t="shared" si="3"/>
        <v>0</v>
      </c>
      <c r="I26" s="546">
        <f t="shared" si="3"/>
        <v>0</v>
      </c>
      <c r="J26" s="546">
        <f t="shared" si="3"/>
        <v>0</v>
      </c>
      <c r="K26" s="546">
        <f t="shared" si="3"/>
        <v>0</v>
      </c>
      <c r="L26" s="546">
        <f t="shared" si="3"/>
        <v>0</v>
      </c>
      <c r="M26" s="546">
        <f t="shared" si="3"/>
        <v>0</v>
      </c>
      <c r="N26" s="546">
        <f t="shared" si="3"/>
        <v>0</v>
      </c>
      <c r="O26" s="546">
        <f t="shared" si="3"/>
        <v>0</v>
      </c>
      <c r="P26" s="546">
        <f t="shared" si="3"/>
        <v>0</v>
      </c>
      <c r="Q26" s="546">
        <f t="shared" si="3"/>
        <v>0</v>
      </c>
      <c r="R26" s="546">
        <f t="shared" si="3"/>
        <v>0</v>
      </c>
      <c r="S26" s="546">
        <f t="shared" si="3"/>
        <v>0</v>
      </c>
      <c r="T26" s="546">
        <f t="shared" si="3"/>
        <v>0</v>
      </c>
      <c r="U26" s="546">
        <f t="shared" si="3"/>
        <v>0</v>
      </c>
      <c r="V26" s="546">
        <f t="shared" si="3"/>
        <v>0</v>
      </c>
      <c r="W26" s="546">
        <f t="shared" si="3"/>
        <v>0</v>
      </c>
    </row>
    <row r="27" spans="1:23" ht="27">
      <c r="A27" s="236" t="s">
        <v>167</v>
      </c>
      <c r="B27" s="240" t="s">
        <v>175</v>
      </c>
      <c r="C27" s="546">
        <f>SUM(C28:C29,C32:C40)</f>
        <v>0</v>
      </c>
      <c r="D27" s="546">
        <f t="shared" ref="D27:W27" si="4">SUM(D28:D29,D32:D40)</f>
        <v>0</v>
      </c>
      <c r="E27" s="546">
        <f t="shared" si="4"/>
        <v>0</v>
      </c>
      <c r="F27" s="546">
        <f t="shared" si="4"/>
        <v>0</v>
      </c>
      <c r="G27" s="546">
        <f t="shared" si="4"/>
        <v>0</v>
      </c>
      <c r="H27" s="546">
        <f t="shared" si="4"/>
        <v>0</v>
      </c>
      <c r="I27" s="546">
        <f t="shared" si="4"/>
        <v>0</v>
      </c>
      <c r="J27" s="546">
        <f t="shared" si="4"/>
        <v>0</v>
      </c>
      <c r="K27" s="546">
        <f t="shared" si="4"/>
        <v>0</v>
      </c>
      <c r="L27" s="546">
        <f t="shared" si="4"/>
        <v>0</v>
      </c>
      <c r="M27" s="546">
        <f t="shared" si="4"/>
        <v>0</v>
      </c>
      <c r="N27" s="546">
        <f t="shared" si="4"/>
        <v>0</v>
      </c>
      <c r="O27" s="546">
        <f t="shared" si="4"/>
        <v>0</v>
      </c>
      <c r="P27" s="546">
        <f t="shared" si="4"/>
        <v>0</v>
      </c>
      <c r="Q27" s="546">
        <f t="shared" si="4"/>
        <v>0</v>
      </c>
      <c r="R27" s="546">
        <f t="shared" si="4"/>
        <v>0</v>
      </c>
      <c r="S27" s="546">
        <f t="shared" si="4"/>
        <v>0</v>
      </c>
      <c r="T27" s="546">
        <f t="shared" si="4"/>
        <v>0</v>
      </c>
      <c r="U27" s="546">
        <f t="shared" si="4"/>
        <v>0</v>
      </c>
      <c r="V27" s="546">
        <f t="shared" si="4"/>
        <v>0</v>
      </c>
      <c r="W27" s="546">
        <f t="shared" si="4"/>
        <v>0</v>
      </c>
    </row>
    <row r="28" spans="1:23" ht="15">
      <c r="A28" s="236"/>
      <c r="B28" s="238" t="s">
        <v>17</v>
      </c>
      <c r="C28" s="149"/>
      <c r="D28" s="149"/>
      <c r="E28" s="150"/>
      <c r="F28" s="149"/>
      <c r="G28" s="149"/>
      <c r="H28" s="151"/>
      <c r="I28" s="149"/>
      <c r="J28" s="149"/>
      <c r="K28" s="151"/>
      <c r="L28" s="149"/>
      <c r="M28" s="149"/>
      <c r="N28" s="151"/>
      <c r="O28" s="149"/>
      <c r="P28" s="149"/>
      <c r="Q28" s="151"/>
      <c r="R28" s="149"/>
      <c r="S28" s="149"/>
      <c r="T28" s="151"/>
      <c r="U28" s="149"/>
      <c r="V28" s="149"/>
      <c r="W28" s="151"/>
    </row>
    <row r="29" spans="1:23" ht="15">
      <c r="A29" s="236"/>
      <c r="B29" s="238" t="s">
        <v>18</v>
      </c>
      <c r="C29" s="546">
        <f>C30+C31</f>
        <v>0</v>
      </c>
      <c r="D29" s="546">
        <f t="shared" ref="D29:W29" si="5">D30+D31</f>
        <v>0</v>
      </c>
      <c r="E29" s="546">
        <f t="shared" si="5"/>
        <v>0</v>
      </c>
      <c r="F29" s="546">
        <f t="shared" si="5"/>
        <v>0</v>
      </c>
      <c r="G29" s="546">
        <f t="shared" si="5"/>
        <v>0</v>
      </c>
      <c r="H29" s="546">
        <f t="shared" si="5"/>
        <v>0</v>
      </c>
      <c r="I29" s="546">
        <f t="shared" si="5"/>
        <v>0</v>
      </c>
      <c r="J29" s="546">
        <f t="shared" si="5"/>
        <v>0</v>
      </c>
      <c r="K29" s="546">
        <f t="shared" si="5"/>
        <v>0</v>
      </c>
      <c r="L29" s="546">
        <f t="shared" si="5"/>
        <v>0</v>
      </c>
      <c r="M29" s="546">
        <f t="shared" si="5"/>
        <v>0</v>
      </c>
      <c r="N29" s="546">
        <f t="shared" si="5"/>
        <v>0</v>
      </c>
      <c r="O29" s="546">
        <f t="shared" si="5"/>
        <v>0</v>
      </c>
      <c r="P29" s="546">
        <f t="shared" si="5"/>
        <v>0</v>
      </c>
      <c r="Q29" s="546">
        <f t="shared" si="5"/>
        <v>0</v>
      </c>
      <c r="R29" s="546">
        <f t="shared" si="5"/>
        <v>0</v>
      </c>
      <c r="S29" s="546">
        <f t="shared" si="5"/>
        <v>0</v>
      </c>
      <c r="T29" s="546">
        <f t="shared" si="5"/>
        <v>0</v>
      </c>
      <c r="U29" s="546">
        <f t="shared" si="5"/>
        <v>0</v>
      </c>
      <c r="V29" s="546">
        <f t="shared" si="5"/>
        <v>0</v>
      </c>
      <c r="W29" s="546">
        <f t="shared" si="5"/>
        <v>0</v>
      </c>
    </row>
    <row r="30" spans="1:23" ht="15">
      <c r="A30" s="236"/>
      <c r="B30" s="238" t="s">
        <v>19</v>
      </c>
      <c r="C30" s="149"/>
      <c r="D30" s="149"/>
      <c r="E30" s="150"/>
      <c r="F30" s="149"/>
      <c r="G30" s="149"/>
      <c r="H30" s="151"/>
      <c r="I30" s="149"/>
      <c r="J30" s="149"/>
      <c r="K30" s="151"/>
      <c r="L30" s="149"/>
      <c r="M30" s="149"/>
      <c r="N30" s="151"/>
      <c r="O30" s="149"/>
      <c r="P30" s="149"/>
      <c r="Q30" s="151"/>
      <c r="R30" s="149"/>
      <c r="S30" s="149"/>
      <c r="T30" s="151"/>
      <c r="U30" s="149"/>
      <c r="V30" s="149"/>
      <c r="W30" s="151"/>
    </row>
    <row r="31" spans="1:23" ht="15">
      <c r="A31" s="236"/>
      <c r="B31" s="238" t="s">
        <v>169</v>
      </c>
      <c r="C31" s="149"/>
      <c r="D31" s="149"/>
      <c r="E31" s="150"/>
      <c r="F31" s="149"/>
      <c r="G31" s="149"/>
      <c r="H31" s="151"/>
      <c r="I31" s="149"/>
      <c r="J31" s="149"/>
      <c r="K31" s="151"/>
      <c r="L31" s="149"/>
      <c r="M31" s="149"/>
      <c r="N31" s="151"/>
      <c r="O31" s="149"/>
      <c r="P31" s="149"/>
      <c r="Q31" s="151"/>
      <c r="R31" s="149"/>
      <c r="S31" s="149"/>
      <c r="T31" s="151"/>
      <c r="U31" s="149"/>
      <c r="V31" s="149"/>
      <c r="W31" s="151"/>
    </row>
    <row r="32" spans="1:23" ht="15">
      <c r="A32" s="236"/>
      <c r="B32" s="239" t="s">
        <v>21</v>
      </c>
      <c r="C32" s="149"/>
      <c r="D32" s="149"/>
      <c r="E32" s="150"/>
      <c r="F32" s="149"/>
      <c r="G32" s="149"/>
      <c r="H32" s="151"/>
      <c r="I32" s="149"/>
      <c r="J32" s="149"/>
      <c r="K32" s="151"/>
      <c r="L32" s="149"/>
      <c r="M32" s="149"/>
      <c r="N32" s="151"/>
      <c r="O32" s="149"/>
      <c r="P32" s="149"/>
      <c r="Q32" s="151"/>
      <c r="R32" s="149"/>
      <c r="S32" s="149"/>
      <c r="T32" s="151"/>
      <c r="U32" s="149"/>
      <c r="V32" s="149"/>
      <c r="W32" s="151"/>
    </row>
    <row r="33" spans="1:23" ht="15">
      <c r="A33" s="236"/>
      <c r="B33" s="239" t="s">
        <v>22</v>
      </c>
      <c r="C33" s="149"/>
      <c r="D33" s="149"/>
      <c r="E33" s="150"/>
      <c r="F33" s="149"/>
      <c r="G33" s="149"/>
      <c r="H33" s="151"/>
      <c r="I33" s="149"/>
      <c r="J33" s="149"/>
      <c r="K33" s="151"/>
      <c r="L33" s="149"/>
      <c r="M33" s="149"/>
      <c r="N33" s="151"/>
      <c r="O33" s="149"/>
      <c r="P33" s="149"/>
      <c r="Q33" s="151"/>
      <c r="R33" s="149"/>
      <c r="S33" s="149"/>
      <c r="T33" s="151"/>
      <c r="U33" s="149"/>
      <c r="V33" s="149"/>
      <c r="W33" s="151"/>
    </row>
    <row r="34" spans="1:23" ht="15">
      <c r="A34" s="236"/>
      <c r="B34" s="239" t="s">
        <v>23</v>
      </c>
      <c r="C34" s="149"/>
      <c r="D34" s="149"/>
      <c r="E34" s="150"/>
      <c r="F34" s="149"/>
      <c r="G34" s="149"/>
      <c r="H34" s="151"/>
      <c r="I34" s="149"/>
      <c r="J34" s="149"/>
      <c r="K34" s="151"/>
      <c r="L34" s="149"/>
      <c r="M34" s="149"/>
      <c r="N34" s="151"/>
      <c r="O34" s="149"/>
      <c r="P34" s="149"/>
      <c r="Q34" s="151"/>
      <c r="R34" s="149"/>
      <c r="S34" s="149"/>
      <c r="T34" s="151"/>
      <c r="U34" s="149"/>
      <c r="V34" s="149"/>
      <c r="W34" s="151"/>
    </row>
    <row r="35" spans="1:23" ht="15">
      <c r="A35" s="236"/>
      <c r="B35" s="239" t="s">
        <v>24</v>
      </c>
      <c r="C35" s="149"/>
      <c r="D35" s="149"/>
      <c r="E35" s="150"/>
      <c r="F35" s="149"/>
      <c r="G35" s="149"/>
      <c r="H35" s="151"/>
      <c r="I35" s="149"/>
      <c r="J35" s="149"/>
      <c r="K35" s="151"/>
      <c r="L35" s="149"/>
      <c r="M35" s="149"/>
      <c r="N35" s="151"/>
      <c r="O35" s="149"/>
      <c r="P35" s="149"/>
      <c r="Q35" s="151"/>
      <c r="R35" s="149"/>
      <c r="S35" s="149"/>
      <c r="T35" s="151"/>
      <c r="U35" s="149"/>
      <c r="V35" s="149"/>
      <c r="W35" s="151"/>
    </row>
    <row r="36" spans="1:23" ht="15">
      <c r="A36" s="236"/>
      <c r="B36" s="239" t="s">
        <v>25</v>
      </c>
      <c r="C36" s="149"/>
      <c r="D36" s="149"/>
      <c r="E36" s="150"/>
      <c r="F36" s="149"/>
      <c r="G36" s="149"/>
      <c r="H36" s="151"/>
      <c r="I36" s="149"/>
      <c r="J36" s="149"/>
      <c r="K36" s="151"/>
      <c r="L36" s="149"/>
      <c r="M36" s="149"/>
      <c r="N36" s="151"/>
      <c r="O36" s="149"/>
      <c r="P36" s="149"/>
      <c r="Q36" s="151"/>
      <c r="R36" s="149"/>
      <c r="S36" s="149"/>
      <c r="T36" s="151"/>
      <c r="U36" s="149"/>
      <c r="V36" s="149"/>
      <c r="W36" s="151"/>
    </row>
    <row r="37" spans="1:23" ht="15">
      <c r="A37" s="236"/>
      <c r="B37" s="239" t="s">
        <v>26</v>
      </c>
      <c r="C37" s="149"/>
      <c r="D37" s="149"/>
      <c r="E37" s="150"/>
      <c r="F37" s="149"/>
      <c r="G37" s="149"/>
      <c r="H37" s="151"/>
      <c r="I37" s="149"/>
      <c r="J37" s="149"/>
      <c r="K37" s="151"/>
      <c r="L37" s="149"/>
      <c r="M37" s="149"/>
      <c r="N37" s="151"/>
      <c r="O37" s="149"/>
      <c r="P37" s="149"/>
      <c r="Q37" s="151"/>
      <c r="R37" s="149"/>
      <c r="S37" s="149"/>
      <c r="T37" s="151"/>
      <c r="U37" s="149"/>
      <c r="V37" s="149"/>
      <c r="W37" s="151"/>
    </row>
    <row r="38" spans="1:23" ht="15">
      <c r="A38" s="236"/>
      <c r="B38" s="239" t="s">
        <v>27</v>
      </c>
      <c r="C38" s="149"/>
      <c r="D38" s="149"/>
      <c r="E38" s="150"/>
      <c r="F38" s="149"/>
      <c r="G38" s="149"/>
      <c r="H38" s="151"/>
      <c r="I38" s="149"/>
      <c r="J38" s="149"/>
      <c r="K38" s="151"/>
      <c r="L38" s="149"/>
      <c r="M38" s="149"/>
      <c r="N38" s="151"/>
      <c r="O38" s="149"/>
      <c r="P38" s="149"/>
      <c r="Q38" s="151"/>
      <c r="R38" s="149"/>
      <c r="S38" s="149"/>
      <c r="T38" s="151"/>
      <c r="U38" s="149"/>
      <c r="V38" s="149"/>
      <c r="W38" s="151"/>
    </row>
    <row r="39" spans="1:23" ht="15">
      <c r="A39" s="236"/>
      <c r="B39" s="239" t="s">
        <v>170</v>
      </c>
      <c r="C39" s="149"/>
      <c r="D39" s="149"/>
      <c r="E39" s="150"/>
      <c r="F39" s="149"/>
      <c r="G39" s="149"/>
      <c r="H39" s="151"/>
      <c r="I39" s="149"/>
      <c r="J39" s="149"/>
      <c r="K39" s="151"/>
      <c r="L39" s="149"/>
      <c r="M39" s="149"/>
      <c r="N39" s="151"/>
      <c r="O39" s="149"/>
      <c r="P39" s="149"/>
      <c r="Q39" s="151"/>
      <c r="R39" s="149"/>
      <c r="S39" s="149"/>
      <c r="T39" s="151"/>
      <c r="U39" s="149"/>
      <c r="V39" s="149"/>
      <c r="W39" s="151"/>
    </row>
    <row r="40" spans="1:23" ht="15">
      <c r="A40" s="236"/>
      <c r="B40" s="239" t="s">
        <v>29</v>
      </c>
      <c r="C40" s="149"/>
      <c r="D40" s="149"/>
      <c r="E40" s="150"/>
      <c r="F40" s="149"/>
      <c r="G40" s="149"/>
      <c r="H40" s="151"/>
      <c r="I40" s="149"/>
      <c r="J40" s="149"/>
      <c r="K40" s="151"/>
      <c r="L40" s="149"/>
      <c r="M40" s="149"/>
      <c r="N40" s="151"/>
      <c r="O40" s="149"/>
      <c r="P40" s="149"/>
      <c r="Q40" s="151"/>
      <c r="R40" s="149"/>
      <c r="S40" s="149"/>
      <c r="T40" s="151"/>
      <c r="U40" s="149"/>
      <c r="V40" s="149"/>
      <c r="W40" s="151"/>
    </row>
    <row r="41" spans="1:23" ht="27">
      <c r="A41" s="236" t="s">
        <v>171</v>
      </c>
      <c r="B41" s="240" t="s">
        <v>176</v>
      </c>
      <c r="C41" s="149"/>
      <c r="D41" s="149"/>
      <c r="E41" s="150"/>
      <c r="F41" s="149"/>
      <c r="G41" s="149"/>
      <c r="H41" s="151"/>
      <c r="I41" s="149"/>
      <c r="J41" s="149"/>
      <c r="K41" s="151"/>
      <c r="L41" s="149"/>
      <c r="M41" s="149"/>
      <c r="N41" s="151"/>
      <c r="O41" s="149"/>
      <c r="P41" s="149"/>
      <c r="Q41" s="151"/>
      <c r="R41" s="149"/>
      <c r="S41" s="149"/>
      <c r="T41" s="151"/>
      <c r="U41" s="149"/>
      <c r="V41" s="149"/>
      <c r="W41" s="151"/>
    </row>
    <row r="42" spans="1:23">
      <c r="A42" s="234">
        <v>5</v>
      </c>
      <c r="B42" s="237" t="s">
        <v>177</v>
      </c>
      <c r="C42" s="149"/>
      <c r="D42" s="149"/>
      <c r="E42" s="150"/>
      <c r="F42" s="149"/>
      <c r="G42" s="149"/>
      <c r="H42" s="151"/>
      <c r="I42" s="149"/>
      <c r="J42" s="149"/>
      <c r="K42" s="151"/>
      <c r="L42" s="149"/>
      <c r="M42" s="149"/>
      <c r="N42" s="151"/>
      <c r="O42" s="149"/>
      <c r="P42" s="149"/>
      <c r="Q42" s="151"/>
      <c r="R42" s="149"/>
      <c r="S42" s="149"/>
      <c r="T42" s="151"/>
      <c r="U42" s="149"/>
      <c r="V42" s="149"/>
      <c r="W42" s="151"/>
    </row>
    <row r="43" spans="1:23">
      <c r="A43" s="234">
        <v>6</v>
      </c>
      <c r="B43" s="235" t="s">
        <v>178</v>
      </c>
      <c r="C43" s="149"/>
      <c r="D43" s="149"/>
      <c r="E43" s="150"/>
      <c r="F43" s="149"/>
      <c r="G43" s="149"/>
      <c r="H43" s="151"/>
      <c r="I43" s="149"/>
      <c r="J43" s="149"/>
      <c r="K43" s="151"/>
      <c r="L43" s="149"/>
      <c r="M43" s="149"/>
      <c r="N43" s="151"/>
      <c r="O43" s="149"/>
      <c r="P43" s="149"/>
      <c r="Q43" s="151"/>
      <c r="R43" s="149"/>
      <c r="S43" s="149"/>
      <c r="T43" s="151"/>
      <c r="U43" s="149"/>
      <c r="V43" s="149"/>
      <c r="W43" s="151"/>
    </row>
    <row r="44" spans="1:23" ht="15.75" thickBot="1">
      <c r="A44" s="234">
        <v>7</v>
      </c>
      <c r="B44" s="241" t="s">
        <v>179</v>
      </c>
      <c r="C44" s="493">
        <f>C8+C9-C25-C26-C42-C43</f>
        <v>0</v>
      </c>
      <c r="D44" s="493">
        <f t="shared" ref="D44:W44" si="6">D8+D9-D25-D26-D42-D43</f>
        <v>0</v>
      </c>
      <c r="E44" s="493">
        <f t="shared" si="6"/>
        <v>0</v>
      </c>
      <c r="F44" s="493">
        <f t="shared" si="6"/>
        <v>0</v>
      </c>
      <c r="G44" s="493">
        <f t="shared" si="6"/>
        <v>0</v>
      </c>
      <c r="H44" s="493">
        <f t="shared" si="6"/>
        <v>0</v>
      </c>
      <c r="I44" s="493">
        <f t="shared" si="6"/>
        <v>0</v>
      </c>
      <c r="J44" s="493">
        <f t="shared" si="6"/>
        <v>0</v>
      </c>
      <c r="K44" s="493">
        <f t="shared" si="6"/>
        <v>0</v>
      </c>
      <c r="L44" s="493">
        <f t="shared" si="6"/>
        <v>0</v>
      </c>
      <c r="M44" s="493">
        <f t="shared" si="6"/>
        <v>0</v>
      </c>
      <c r="N44" s="493">
        <f t="shared" si="6"/>
        <v>0</v>
      </c>
      <c r="O44" s="493">
        <f t="shared" si="6"/>
        <v>0</v>
      </c>
      <c r="P44" s="493">
        <f t="shared" si="6"/>
        <v>0</v>
      </c>
      <c r="Q44" s="493">
        <f t="shared" si="6"/>
        <v>0</v>
      </c>
      <c r="R44" s="493">
        <f t="shared" si="6"/>
        <v>0</v>
      </c>
      <c r="S44" s="493">
        <f t="shared" si="6"/>
        <v>0</v>
      </c>
      <c r="T44" s="493">
        <f t="shared" si="6"/>
        <v>0</v>
      </c>
      <c r="U44" s="493">
        <f t="shared" si="6"/>
        <v>0</v>
      </c>
      <c r="V44" s="493">
        <f t="shared" si="6"/>
        <v>0</v>
      </c>
      <c r="W44" s="493">
        <f t="shared" si="6"/>
        <v>0</v>
      </c>
    </row>
    <row r="45" spans="1:23" ht="45" customHeight="1" thickBot="1">
      <c r="A45" s="637"/>
      <c r="B45" s="622" t="s">
        <v>180</v>
      </c>
      <c r="C45" s="622" t="s">
        <v>155</v>
      </c>
      <c r="D45" s="622"/>
      <c r="E45" s="622"/>
      <c r="F45" s="624" t="s">
        <v>156</v>
      </c>
      <c r="G45" s="625"/>
      <c r="H45" s="626"/>
      <c r="I45" s="627" t="s">
        <v>157</v>
      </c>
      <c r="J45" s="628"/>
      <c r="K45" s="644"/>
      <c r="L45" s="645" t="s">
        <v>158</v>
      </c>
      <c r="M45" s="609"/>
      <c r="N45" s="610"/>
      <c r="O45" s="611" t="s">
        <v>159</v>
      </c>
      <c r="P45" s="611"/>
      <c r="Q45" s="611"/>
      <c r="R45" s="601" t="s">
        <v>160</v>
      </c>
      <c r="S45" s="602"/>
      <c r="T45" s="603"/>
      <c r="U45" s="632" t="s">
        <v>161</v>
      </c>
      <c r="V45" s="633"/>
      <c r="W45" s="634"/>
    </row>
    <row r="46" spans="1:23" ht="30.75" thickBot="1">
      <c r="A46" s="638"/>
      <c r="B46" s="623"/>
      <c r="C46" s="524" t="s">
        <v>9</v>
      </c>
      <c r="D46" s="524" t="s">
        <v>162</v>
      </c>
      <c r="E46" s="248" t="s">
        <v>181</v>
      </c>
      <c r="F46" s="524" t="s">
        <v>9</v>
      </c>
      <c r="G46" s="524" t="s">
        <v>162</v>
      </c>
      <c r="H46" s="249" t="s">
        <v>181</v>
      </c>
      <c r="I46" s="524" t="s">
        <v>9</v>
      </c>
      <c r="J46" s="524" t="s">
        <v>162</v>
      </c>
      <c r="K46" s="249" t="s">
        <v>181</v>
      </c>
      <c r="L46" s="524" t="s">
        <v>9</v>
      </c>
      <c r="M46" s="524" t="s">
        <v>162</v>
      </c>
      <c r="N46" s="230" t="s">
        <v>164</v>
      </c>
      <c r="O46" s="524" t="s">
        <v>9</v>
      </c>
      <c r="P46" s="524" t="s">
        <v>162</v>
      </c>
      <c r="Q46" s="230" t="s">
        <v>164</v>
      </c>
      <c r="R46" s="524" t="s">
        <v>9</v>
      </c>
      <c r="S46" s="524" t="s">
        <v>162</v>
      </c>
      <c r="T46" s="230" t="s">
        <v>164</v>
      </c>
      <c r="U46" s="524" t="s">
        <v>9</v>
      </c>
      <c r="V46" s="524" t="s">
        <v>162</v>
      </c>
      <c r="W46" s="230" t="s">
        <v>164</v>
      </c>
    </row>
    <row r="47" spans="1:23" ht="15">
      <c r="A47" s="242">
        <v>1</v>
      </c>
      <c r="B47" s="233" t="s">
        <v>182</v>
      </c>
      <c r="C47" s="155"/>
      <c r="D47" s="155"/>
      <c r="E47" s="155"/>
      <c r="F47" s="155"/>
      <c r="G47" s="155"/>
      <c r="H47" s="158"/>
      <c r="I47" s="155"/>
      <c r="J47" s="155"/>
      <c r="K47" s="158"/>
      <c r="L47" s="155"/>
      <c r="M47" s="155"/>
      <c r="N47" s="155"/>
      <c r="O47" s="155"/>
      <c r="P47" s="155"/>
      <c r="Q47" s="155"/>
      <c r="R47" s="155"/>
      <c r="S47" s="155"/>
      <c r="T47" s="155"/>
      <c r="U47" s="155"/>
      <c r="V47" s="155"/>
      <c r="W47" s="155"/>
    </row>
    <row r="48" spans="1:23" ht="15">
      <c r="A48" s="243">
        <v>2</v>
      </c>
      <c r="B48" s="235" t="s">
        <v>183</v>
      </c>
      <c r="C48" s="156"/>
      <c r="D48" s="156"/>
      <c r="E48" s="156"/>
      <c r="F48" s="156"/>
      <c r="G48" s="156"/>
      <c r="H48" s="159"/>
      <c r="I48" s="156"/>
      <c r="J48" s="156"/>
      <c r="K48" s="159"/>
      <c r="L48" s="155"/>
      <c r="M48" s="155"/>
      <c r="N48" s="155"/>
      <c r="O48" s="155"/>
      <c r="P48" s="155"/>
      <c r="Q48" s="155"/>
      <c r="R48" s="155"/>
      <c r="S48" s="155"/>
      <c r="T48" s="155"/>
      <c r="U48" s="155"/>
      <c r="V48" s="155"/>
      <c r="W48" s="155"/>
    </row>
    <row r="49" spans="1:23" ht="15">
      <c r="A49" s="243">
        <v>3</v>
      </c>
      <c r="B49" s="235" t="s">
        <v>184</v>
      </c>
      <c r="C49" s="156"/>
      <c r="D49" s="156"/>
      <c r="E49" s="157"/>
      <c r="F49" s="156"/>
      <c r="G49" s="156"/>
      <c r="H49" s="159"/>
      <c r="I49" s="156"/>
      <c r="J49" s="156"/>
      <c r="K49" s="159"/>
      <c r="L49" s="155"/>
      <c r="M49" s="155"/>
      <c r="N49" s="155"/>
      <c r="O49" s="155"/>
      <c r="P49" s="155"/>
      <c r="Q49" s="155"/>
      <c r="R49" s="155"/>
      <c r="S49" s="155"/>
      <c r="T49" s="155"/>
      <c r="U49" s="155"/>
      <c r="V49" s="155"/>
      <c r="W49" s="155"/>
    </row>
    <row r="50" spans="1:23" ht="15">
      <c r="A50" s="243">
        <v>4</v>
      </c>
      <c r="B50" s="235" t="s">
        <v>185</v>
      </c>
      <c r="C50" s="156"/>
      <c r="D50" s="156"/>
      <c r="E50" s="157"/>
      <c r="F50" s="156"/>
      <c r="G50" s="156"/>
      <c r="H50" s="159"/>
      <c r="I50" s="156"/>
      <c r="J50" s="156"/>
      <c r="K50" s="159"/>
      <c r="L50" s="155"/>
      <c r="M50" s="155"/>
      <c r="N50" s="155"/>
      <c r="O50" s="155"/>
      <c r="P50" s="155"/>
      <c r="Q50" s="155"/>
      <c r="R50" s="155"/>
      <c r="S50" s="155"/>
      <c r="T50" s="155"/>
      <c r="U50" s="155"/>
      <c r="V50" s="155"/>
      <c r="W50" s="155"/>
    </row>
    <row r="51" spans="1:23" ht="15.75" thickBot="1">
      <c r="A51" s="244"/>
      <c r="B51" s="245" t="s">
        <v>79</v>
      </c>
      <c r="C51" s="498">
        <f>SUM(C47:C50)</f>
        <v>0</v>
      </c>
      <c r="D51" s="498">
        <f t="shared" ref="D51:W51" si="7">SUM(D47:D50)</f>
        <v>0</v>
      </c>
      <c r="E51" s="498">
        <f t="shared" si="7"/>
        <v>0</v>
      </c>
      <c r="F51" s="498">
        <f t="shared" si="7"/>
        <v>0</v>
      </c>
      <c r="G51" s="498">
        <f t="shared" si="7"/>
        <v>0</v>
      </c>
      <c r="H51" s="498">
        <f t="shared" si="7"/>
        <v>0</v>
      </c>
      <c r="I51" s="498">
        <f t="shared" si="7"/>
        <v>0</v>
      </c>
      <c r="J51" s="498">
        <f t="shared" si="7"/>
        <v>0</v>
      </c>
      <c r="K51" s="498">
        <f t="shared" si="7"/>
        <v>0</v>
      </c>
      <c r="L51" s="498">
        <f t="shared" si="7"/>
        <v>0</v>
      </c>
      <c r="M51" s="498">
        <f t="shared" si="7"/>
        <v>0</v>
      </c>
      <c r="N51" s="498">
        <f t="shared" si="7"/>
        <v>0</v>
      </c>
      <c r="O51" s="498">
        <f t="shared" si="7"/>
        <v>0</v>
      </c>
      <c r="P51" s="498">
        <f t="shared" si="7"/>
        <v>0</v>
      </c>
      <c r="Q51" s="498">
        <f t="shared" si="7"/>
        <v>0</v>
      </c>
      <c r="R51" s="498">
        <f t="shared" si="7"/>
        <v>0</v>
      </c>
      <c r="S51" s="498">
        <f t="shared" si="7"/>
        <v>0</v>
      </c>
      <c r="T51" s="498">
        <f t="shared" si="7"/>
        <v>0</v>
      </c>
      <c r="U51" s="498">
        <f t="shared" si="7"/>
        <v>0</v>
      </c>
      <c r="V51" s="498">
        <f t="shared" si="7"/>
        <v>0</v>
      </c>
      <c r="W51" s="498">
        <f t="shared" si="7"/>
        <v>0</v>
      </c>
    </row>
    <row r="52" spans="1:23" ht="15">
      <c r="C52" s="635" t="s">
        <v>116</v>
      </c>
      <c r="D52" s="525"/>
      <c r="E52" s="635" t="s">
        <v>116</v>
      </c>
      <c r="F52" s="635" t="s">
        <v>116</v>
      </c>
      <c r="G52" s="525"/>
      <c r="H52" s="635" t="s">
        <v>116</v>
      </c>
      <c r="I52" s="635" t="s">
        <v>116</v>
      </c>
      <c r="J52" s="525"/>
      <c r="K52" s="635" t="s">
        <v>116</v>
      </c>
    </row>
    <row r="53" spans="1:23" ht="15">
      <c r="C53" s="636"/>
      <c r="D53" s="526"/>
      <c r="E53" s="636"/>
      <c r="F53" s="636"/>
      <c r="G53" s="526"/>
      <c r="H53" s="636"/>
      <c r="I53" s="636"/>
      <c r="J53" s="526"/>
      <c r="K53" s="636"/>
    </row>
    <row r="54" spans="1:23" ht="15.75" thickBot="1">
      <c r="A54" s="227" t="s">
        <v>186</v>
      </c>
      <c r="H54" s="228"/>
    </row>
    <row r="55" spans="1:23" ht="45" customHeight="1" thickBot="1">
      <c r="A55" s="620" t="s">
        <v>7</v>
      </c>
      <c r="B55" s="622" t="s">
        <v>126</v>
      </c>
      <c r="C55" s="622" t="s">
        <v>155</v>
      </c>
      <c r="D55" s="622"/>
      <c r="E55" s="622"/>
      <c r="F55" s="624" t="s">
        <v>156</v>
      </c>
      <c r="G55" s="625"/>
      <c r="H55" s="626"/>
      <c r="I55" s="627" t="s">
        <v>157</v>
      </c>
      <c r="J55" s="628"/>
      <c r="K55" s="628"/>
      <c r="L55" s="629" t="s">
        <v>158</v>
      </c>
      <c r="M55" s="630"/>
      <c r="N55" s="631"/>
      <c r="O55" s="611" t="s">
        <v>159</v>
      </c>
      <c r="P55" s="611"/>
      <c r="Q55" s="611"/>
      <c r="R55" s="614" t="s">
        <v>160</v>
      </c>
      <c r="S55" s="615"/>
      <c r="T55" s="616"/>
      <c r="U55" s="617" t="s">
        <v>161</v>
      </c>
      <c r="V55" s="618"/>
      <c r="W55" s="619"/>
    </row>
    <row r="56" spans="1:23" ht="45" customHeight="1" thickBot="1">
      <c r="A56" s="621"/>
      <c r="B56" s="623"/>
      <c r="C56" s="524" t="s">
        <v>34</v>
      </c>
      <c r="D56" s="524" t="s">
        <v>162</v>
      </c>
      <c r="E56" s="229" t="s">
        <v>187</v>
      </c>
      <c r="F56" s="524" t="s">
        <v>34</v>
      </c>
      <c r="G56" s="524" t="s">
        <v>162</v>
      </c>
      <c r="H56" s="230" t="s">
        <v>164</v>
      </c>
      <c r="I56" s="524" t="s">
        <v>34</v>
      </c>
      <c r="J56" s="524" t="s">
        <v>162</v>
      </c>
      <c r="K56" s="230" t="s">
        <v>164</v>
      </c>
      <c r="L56" s="524" t="s">
        <v>34</v>
      </c>
      <c r="M56" s="524" t="s">
        <v>162</v>
      </c>
      <c r="N56" s="231" t="s">
        <v>164</v>
      </c>
      <c r="O56" s="524" t="s">
        <v>34</v>
      </c>
      <c r="P56" s="524" t="s">
        <v>162</v>
      </c>
      <c r="Q56" s="231" t="s">
        <v>164</v>
      </c>
      <c r="R56" s="524" t="s">
        <v>34</v>
      </c>
      <c r="S56" s="524" t="s">
        <v>162</v>
      </c>
      <c r="T56" s="231" t="s">
        <v>164</v>
      </c>
      <c r="U56" s="524" t="s">
        <v>34</v>
      </c>
      <c r="V56" s="524" t="s">
        <v>162</v>
      </c>
      <c r="W56" s="231" t="s">
        <v>164</v>
      </c>
    </row>
    <row r="57" spans="1:23">
      <c r="A57" s="232">
        <v>1</v>
      </c>
      <c r="B57" s="233" t="s">
        <v>165</v>
      </c>
      <c r="C57" s="149"/>
      <c r="D57" s="149"/>
      <c r="E57" s="150"/>
      <c r="F57" s="149"/>
      <c r="G57" s="149"/>
      <c r="H57" s="151"/>
      <c r="I57" s="149"/>
      <c r="J57" s="149"/>
      <c r="K57" s="151"/>
      <c r="L57" s="149"/>
      <c r="M57" s="149"/>
      <c r="N57" s="151"/>
      <c r="O57" s="149"/>
      <c r="P57" s="149"/>
      <c r="Q57" s="151"/>
      <c r="R57" s="149"/>
      <c r="S57" s="149"/>
      <c r="T57" s="151"/>
      <c r="U57" s="149"/>
      <c r="V57" s="149"/>
      <c r="W57" s="151"/>
    </row>
    <row r="58" spans="1:23">
      <c r="A58" s="234">
        <v>2</v>
      </c>
      <c r="B58" s="235" t="s">
        <v>166</v>
      </c>
      <c r="C58" s="546">
        <f>C59+C73</f>
        <v>0</v>
      </c>
      <c r="D58" s="546">
        <f t="shared" ref="D58" si="8">D59+D73</f>
        <v>0</v>
      </c>
      <c r="E58" s="546">
        <f t="shared" ref="E58" si="9">E59+E73</f>
        <v>0</v>
      </c>
      <c r="F58" s="546">
        <f t="shared" ref="F58" si="10">F59+F73</f>
        <v>0</v>
      </c>
      <c r="G58" s="546">
        <f t="shared" ref="G58" si="11">G59+G73</f>
        <v>0</v>
      </c>
      <c r="H58" s="546">
        <f t="shared" ref="H58" si="12">H59+H73</f>
        <v>0</v>
      </c>
      <c r="I58" s="546">
        <f t="shared" ref="I58" si="13">I59+I73</f>
        <v>0</v>
      </c>
      <c r="J58" s="546">
        <f t="shared" ref="J58" si="14">J59+J73</f>
        <v>0</v>
      </c>
      <c r="K58" s="546">
        <f t="shared" ref="K58" si="15">K59+K73</f>
        <v>0</v>
      </c>
      <c r="L58" s="546">
        <f t="shared" ref="L58" si="16">L59+L73</f>
        <v>0</v>
      </c>
      <c r="M58" s="546">
        <f t="shared" ref="M58" si="17">M59+M73</f>
        <v>0</v>
      </c>
      <c r="N58" s="546">
        <f t="shared" ref="N58" si="18">N59+N73</f>
        <v>0</v>
      </c>
      <c r="O58" s="546">
        <f t="shared" ref="O58" si="19">O59+O73</f>
        <v>0</v>
      </c>
      <c r="P58" s="546">
        <f t="shared" ref="P58" si="20">P59+P73</f>
        <v>0</v>
      </c>
      <c r="Q58" s="546">
        <f t="shared" ref="Q58" si="21">Q59+Q73</f>
        <v>0</v>
      </c>
      <c r="R58" s="546">
        <f t="shared" ref="R58" si="22">R59+R73</f>
        <v>0</v>
      </c>
      <c r="S58" s="546">
        <f t="shared" ref="S58" si="23">S59+S73</f>
        <v>0</v>
      </c>
      <c r="T58" s="546">
        <f t="shared" ref="T58" si="24">T59+T73</f>
        <v>0</v>
      </c>
      <c r="U58" s="546">
        <f t="shared" ref="U58" si="25">U59+U73</f>
        <v>0</v>
      </c>
      <c r="V58" s="546">
        <f t="shared" ref="V58" si="26">V59+V73</f>
        <v>0</v>
      </c>
      <c r="W58" s="546">
        <f t="shared" ref="W58" si="27">W59+W73</f>
        <v>0</v>
      </c>
    </row>
    <row r="59" spans="1:23" ht="27">
      <c r="A59" s="236" t="s">
        <v>167</v>
      </c>
      <c r="B59" s="237" t="s">
        <v>168</v>
      </c>
      <c r="C59" s="546">
        <f>SUM(C60:C61,C64:C72)</f>
        <v>0</v>
      </c>
      <c r="D59" s="546">
        <f t="shared" ref="D59" si="28">SUM(D60:D61,D64:D72)</f>
        <v>0</v>
      </c>
      <c r="E59" s="546">
        <f t="shared" ref="E59" si="29">SUM(E60:E61,E64:E72)</f>
        <v>0</v>
      </c>
      <c r="F59" s="546">
        <f t="shared" ref="F59" si="30">SUM(F60:F61,F64:F72)</f>
        <v>0</v>
      </c>
      <c r="G59" s="546">
        <f t="shared" ref="G59" si="31">SUM(G60:G61,G64:G72)</f>
        <v>0</v>
      </c>
      <c r="H59" s="546">
        <f t="shared" ref="H59" si="32">SUM(H60:H61,H64:H72)</f>
        <v>0</v>
      </c>
      <c r="I59" s="546">
        <f t="shared" ref="I59" si="33">SUM(I60:I61,I64:I72)</f>
        <v>0</v>
      </c>
      <c r="J59" s="546">
        <f t="shared" ref="J59" si="34">SUM(J60:J61,J64:J72)</f>
        <v>0</v>
      </c>
      <c r="K59" s="546">
        <f t="shared" ref="K59" si="35">SUM(K60:K61,K64:K72)</f>
        <v>0</v>
      </c>
      <c r="L59" s="546">
        <f t="shared" ref="L59" si="36">SUM(L60:L61,L64:L72)</f>
        <v>0</v>
      </c>
      <c r="M59" s="546">
        <f t="shared" ref="M59" si="37">SUM(M60:M61,M64:M72)</f>
        <v>0</v>
      </c>
      <c r="N59" s="546">
        <f t="shared" ref="N59" si="38">SUM(N60:N61,N64:N72)</f>
        <v>0</v>
      </c>
      <c r="O59" s="546">
        <f t="shared" ref="O59" si="39">SUM(O60:O61,O64:O72)</f>
        <v>0</v>
      </c>
      <c r="P59" s="546">
        <f t="shared" ref="P59" si="40">SUM(P60:P61,P64:P72)</f>
        <v>0</v>
      </c>
      <c r="Q59" s="546">
        <f t="shared" ref="Q59" si="41">SUM(Q60:Q61,Q64:Q72)</f>
        <v>0</v>
      </c>
      <c r="R59" s="546">
        <f t="shared" ref="R59" si="42">SUM(R60:R61,R64:R72)</f>
        <v>0</v>
      </c>
      <c r="S59" s="546">
        <f t="shared" ref="S59" si="43">SUM(S60:S61,S64:S72)</f>
        <v>0</v>
      </c>
      <c r="T59" s="546">
        <f t="shared" ref="T59" si="44">SUM(T60:T61,T64:T72)</f>
        <v>0</v>
      </c>
      <c r="U59" s="546">
        <f t="shared" ref="U59" si="45">SUM(U60:U61,U64:U72)</f>
        <v>0</v>
      </c>
      <c r="V59" s="546">
        <f t="shared" ref="V59" si="46">SUM(V60:V61,V64:V72)</f>
        <v>0</v>
      </c>
      <c r="W59" s="546">
        <f t="shared" ref="W59" si="47">SUM(W60:W61,W64:W72)</f>
        <v>0</v>
      </c>
    </row>
    <row r="60" spans="1:23">
      <c r="A60" s="236"/>
      <c r="B60" s="246" t="s">
        <v>17</v>
      </c>
      <c r="C60" s="149"/>
      <c r="D60" s="149"/>
      <c r="E60" s="150"/>
      <c r="F60" s="149"/>
      <c r="G60" s="149"/>
      <c r="H60" s="151"/>
      <c r="I60" s="149"/>
      <c r="J60" s="149"/>
      <c r="K60" s="151"/>
      <c r="L60" s="149"/>
      <c r="M60" s="149"/>
      <c r="N60" s="151"/>
      <c r="O60" s="149"/>
      <c r="P60" s="149"/>
      <c r="Q60" s="151"/>
      <c r="R60" s="149"/>
      <c r="S60" s="149"/>
      <c r="T60" s="151"/>
      <c r="U60" s="149"/>
      <c r="V60" s="149"/>
      <c r="W60" s="151"/>
    </row>
    <row r="61" spans="1:23">
      <c r="A61" s="236"/>
      <c r="B61" s="246" t="s">
        <v>18</v>
      </c>
      <c r="C61" s="546">
        <f>C62+C63</f>
        <v>0</v>
      </c>
      <c r="D61" s="546">
        <f t="shared" ref="D61" si="48">D62+D63</f>
        <v>0</v>
      </c>
      <c r="E61" s="546">
        <f t="shared" ref="E61" si="49">E62+E63</f>
        <v>0</v>
      </c>
      <c r="F61" s="546">
        <f t="shared" ref="F61" si="50">F62+F63</f>
        <v>0</v>
      </c>
      <c r="G61" s="546">
        <f t="shared" ref="G61" si="51">G62+G63</f>
        <v>0</v>
      </c>
      <c r="H61" s="546">
        <f t="shared" ref="H61" si="52">H62+H63</f>
        <v>0</v>
      </c>
      <c r="I61" s="546">
        <f t="shared" ref="I61" si="53">I62+I63</f>
        <v>0</v>
      </c>
      <c r="J61" s="546">
        <f t="shared" ref="J61" si="54">J62+J63</f>
        <v>0</v>
      </c>
      <c r="K61" s="546">
        <f t="shared" ref="K61" si="55">K62+K63</f>
        <v>0</v>
      </c>
      <c r="L61" s="546">
        <f t="shared" ref="L61" si="56">L62+L63</f>
        <v>0</v>
      </c>
      <c r="M61" s="546">
        <f t="shared" ref="M61" si="57">M62+M63</f>
        <v>0</v>
      </c>
      <c r="N61" s="546">
        <f t="shared" ref="N61" si="58">N62+N63</f>
        <v>0</v>
      </c>
      <c r="O61" s="546">
        <f t="shared" ref="O61" si="59">O62+O63</f>
        <v>0</v>
      </c>
      <c r="P61" s="546">
        <f t="shared" ref="P61" si="60">P62+P63</f>
        <v>0</v>
      </c>
      <c r="Q61" s="546">
        <f t="shared" ref="Q61" si="61">Q62+Q63</f>
        <v>0</v>
      </c>
      <c r="R61" s="546">
        <f t="shared" ref="R61" si="62">R62+R63</f>
        <v>0</v>
      </c>
      <c r="S61" s="546">
        <f t="shared" ref="S61" si="63">S62+S63</f>
        <v>0</v>
      </c>
      <c r="T61" s="546">
        <f t="shared" ref="T61" si="64">T62+T63</f>
        <v>0</v>
      </c>
      <c r="U61" s="546">
        <f t="shared" ref="U61" si="65">U62+U63</f>
        <v>0</v>
      </c>
      <c r="V61" s="546">
        <f t="shared" ref="V61" si="66">V62+V63</f>
        <v>0</v>
      </c>
      <c r="W61" s="546">
        <f t="shared" ref="W61" si="67">W62+W63</f>
        <v>0</v>
      </c>
    </row>
    <row r="62" spans="1:23">
      <c r="A62" s="236"/>
      <c r="B62" s="246" t="s">
        <v>19</v>
      </c>
      <c r="C62" s="152"/>
      <c r="D62" s="152"/>
      <c r="E62" s="153"/>
      <c r="F62" s="152"/>
      <c r="G62" s="152"/>
      <c r="H62" s="154"/>
      <c r="I62" s="152"/>
      <c r="J62" s="152"/>
      <c r="K62" s="154"/>
      <c r="L62" s="152"/>
      <c r="M62" s="152"/>
      <c r="N62" s="153"/>
      <c r="O62" s="152"/>
      <c r="P62" s="152"/>
      <c r="Q62" s="153"/>
      <c r="R62" s="152"/>
      <c r="S62" s="152"/>
      <c r="T62" s="153"/>
      <c r="U62" s="152"/>
      <c r="V62" s="152"/>
      <c r="W62" s="154"/>
    </row>
    <row r="63" spans="1:23">
      <c r="A63" s="236"/>
      <c r="B63" s="246" t="s">
        <v>169</v>
      </c>
      <c r="C63" s="152"/>
      <c r="D63" s="152"/>
      <c r="E63" s="153"/>
      <c r="F63" s="152"/>
      <c r="G63" s="152"/>
      <c r="H63" s="154"/>
      <c r="I63" s="152"/>
      <c r="J63" s="152"/>
      <c r="K63" s="154"/>
      <c r="L63" s="152"/>
      <c r="M63" s="152"/>
      <c r="N63" s="153"/>
      <c r="O63" s="152"/>
      <c r="P63" s="152"/>
      <c r="Q63" s="153"/>
      <c r="R63" s="152"/>
      <c r="S63" s="152"/>
      <c r="T63" s="153"/>
      <c r="U63" s="152"/>
      <c r="V63" s="152"/>
      <c r="W63" s="154"/>
    </row>
    <row r="64" spans="1:23">
      <c r="A64" s="236"/>
      <c r="B64" s="247" t="s">
        <v>21</v>
      </c>
      <c r="C64" s="152"/>
      <c r="D64" s="152"/>
      <c r="E64" s="153"/>
      <c r="F64" s="152"/>
      <c r="G64" s="152"/>
      <c r="H64" s="154"/>
      <c r="I64" s="152"/>
      <c r="J64" s="152"/>
      <c r="K64" s="154"/>
      <c r="L64" s="152"/>
      <c r="M64" s="152"/>
      <c r="N64" s="154"/>
      <c r="O64" s="152"/>
      <c r="P64" s="152"/>
      <c r="Q64" s="154"/>
      <c r="R64" s="152"/>
      <c r="S64" s="152"/>
      <c r="T64" s="154"/>
      <c r="U64" s="152"/>
      <c r="V64" s="152"/>
      <c r="W64" s="154"/>
    </row>
    <row r="65" spans="1:23">
      <c r="A65" s="236"/>
      <c r="B65" s="247" t="s">
        <v>22</v>
      </c>
      <c r="C65" s="152"/>
      <c r="D65" s="152"/>
      <c r="E65" s="153"/>
      <c r="F65" s="152"/>
      <c r="G65" s="152"/>
      <c r="H65" s="154"/>
      <c r="I65" s="152"/>
      <c r="J65" s="152"/>
      <c r="K65" s="154"/>
      <c r="L65" s="152"/>
      <c r="M65" s="152"/>
      <c r="N65" s="154"/>
      <c r="O65" s="152"/>
      <c r="P65" s="152"/>
      <c r="Q65" s="154"/>
      <c r="R65" s="152"/>
      <c r="S65" s="152"/>
      <c r="T65" s="154"/>
      <c r="U65" s="152"/>
      <c r="V65" s="152"/>
      <c r="W65" s="154"/>
    </row>
    <row r="66" spans="1:23">
      <c r="A66" s="236"/>
      <c r="B66" s="247" t="s">
        <v>23</v>
      </c>
      <c r="C66" s="152"/>
      <c r="D66" s="152"/>
      <c r="E66" s="153"/>
      <c r="F66" s="153"/>
      <c r="G66" s="153"/>
      <c r="H66" s="153"/>
      <c r="I66" s="152"/>
      <c r="J66" s="152"/>
      <c r="K66" s="154"/>
      <c r="L66" s="152"/>
      <c r="M66" s="152"/>
      <c r="N66" s="154"/>
      <c r="O66" s="152"/>
      <c r="P66" s="152"/>
      <c r="Q66" s="154"/>
      <c r="R66" s="152"/>
      <c r="S66" s="152"/>
      <c r="T66" s="154"/>
      <c r="U66" s="152"/>
      <c r="V66" s="152"/>
      <c r="W66" s="154"/>
    </row>
    <row r="67" spans="1:23">
      <c r="A67" s="236"/>
      <c r="B67" s="247" t="s">
        <v>24</v>
      </c>
      <c r="C67" s="152"/>
      <c r="D67" s="152"/>
      <c r="E67" s="153"/>
      <c r="F67" s="153"/>
      <c r="G67" s="153"/>
      <c r="H67" s="153"/>
      <c r="I67" s="152"/>
      <c r="J67" s="152"/>
      <c r="K67" s="154"/>
      <c r="L67" s="152"/>
      <c r="M67" s="152"/>
      <c r="N67" s="154"/>
      <c r="O67" s="152"/>
      <c r="P67" s="152"/>
      <c r="Q67" s="154"/>
      <c r="R67" s="152"/>
      <c r="S67" s="152"/>
      <c r="T67" s="154"/>
      <c r="U67" s="152"/>
      <c r="V67" s="152"/>
      <c r="W67" s="154"/>
    </row>
    <row r="68" spans="1:23">
      <c r="A68" s="236"/>
      <c r="B68" s="247" t="s">
        <v>25</v>
      </c>
      <c r="C68" s="152"/>
      <c r="D68" s="152"/>
      <c r="E68" s="153"/>
      <c r="F68" s="153"/>
      <c r="G68" s="153"/>
      <c r="H68" s="153"/>
      <c r="I68" s="152"/>
      <c r="J68" s="152"/>
      <c r="K68" s="154"/>
      <c r="L68" s="152"/>
      <c r="M68" s="152"/>
      <c r="N68" s="154"/>
      <c r="O68" s="152"/>
      <c r="P68" s="152"/>
      <c r="Q68" s="154"/>
      <c r="R68" s="152"/>
      <c r="S68" s="152"/>
      <c r="T68" s="154"/>
      <c r="U68" s="152"/>
      <c r="V68" s="152"/>
      <c r="W68" s="154"/>
    </row>
    <row r="69" spans="1:23">
      <c r="A69" s="236"/>
      <c r="B69" s="247" t="s">
        <v>26</v>
      </c>
      <c r="C69" s="152"/>
      <c r="D69" s="152"/>
      <c r="E69" s="153"/>
      <c r="F69" s="153"/>
      <c r="G69" s="153"/>
      <c r="H69" s="153"/>
      <c r="I69" s="152"/>
      <c r="J69" s="152"/>
      <c r="K69" s="154"/>
      <c r="L69" s="152"/>
      <c r="M69" s="152"/>
      <c r="N69" s="154"/>
      <c r="O69" s="152"/>
      <c r="P69" s="152"/>
      <c r="Q69" s="154"/>
      <c r="R69" s="152"/>
      <c r="S69" s="152"/>
      <c r="T69" s="154"/>
      <c r="U69" s="152"/>
      <c r="V69" s="152"/>
      <c r="W69" s="154"/>
    </row>
    <row r="70" spans="1:23">
      <c r="A70" s="236"/>
      <c r="B70" s="247" t="s">
        <v>27</v>
      </c>
      <c r="C70" s="152"/>
      <c r="D70" s="152"/>
      <c r="E70" s="153"/>
      <c r="F70" s="153"/>
      <c r="G70" s="153"/>
      <c r="H70" s="153"/>
      <c r="I70" s="152"/>
      <c r="J70" s="152"/>
      <c r="K70" s="154"/>
      <c r="L70" s="152"/>
      <c r="M70" s="152"/>
      <c r="N70" s="154"/>
      <c r="O70" s="152"/>
      <c r="P70" s="152"/>
      <c r="Q70" s="154"/>
      <c r="R70" s="152"/>
      <c r="S70" s="152"/>
      <c r="T70" s="154"/>
      <c r="U70" s="152"/>
      <c r="V70" s="152"/>
      <c r="W70" s="154"/>
    </row>
    <row r="71" spans="1:23">
      <c r="A71" s="236"/>
      <c r="B71" s="247" t="s">
        <v>170</v>
      </c>
      <c r="C71" s="152"/>
      <c r="D71" s="152"/>
      <c r="E71" s="153"/>
      <c r="F71" s="153"/>
      <c r="G71" s="153"/>
      <c r="H71" s="153"/>
      <c r="I71" s="152"/>
      <c r="J71" s="152"/>
      <c r="K71" s="154"/>
      <c r="L71" s="152"/>
      <c r="M71" s="152"/>
      <c r="N71" s="154"/>
      <c r="O71" s="152"/>
      <c r="P71" s="152"/>
      <c r="Q71" s="154"/>
      <c r="R71" s="152"/>
      <c r="S71" s="152"/>
      <c r="T71" s="154"/>
      <c r="U71" s="152"/>
      <c r="V71" s="152"/>
      <c r="W71" s="154"/>
    </row>
    <row r="72" spans="1:23">
      <c r="A72" s="236"/>
      <c r="B72" s="247" t="s">
        <v>29</v>
      </c>
      <c r="C72" s="152"/>
      <c r="D72" s="152"/>
      <c r="E72" s="153"/>
      <c r="F72" s="153"/>
      <c r="G72" s="153"/>
      <c r="H72" s="153"/>
      <c r="I72" s="152"/>
      <c r="J72" s="152"/>
      <c r="K72" s="154"/>
      <c r="L72" s="152"/>
      <c r="M72" s="152"/>
      <c r="N72" s="153"/>
      <c r="O72" s="152"/>
      <c r="P72" s="152"/>
      <c r="Q72" s="153"/>
      <c r="R72" s="152"/>
      <c r="S72" s="152"/>
      <c r="T72" s="153"/>
      <c r="U72" s="152"/>
      <c r="V72" s="152"/>
      <c r="W72" s="154"/>
    </row>
    <row r="73" spans="1:23" ht="27">
      <c r="A73" s="236" t="s">
        <v>171</v>
      </c>
      <c r="B73" s="237" t="s">
        <v>172</v>
      </c>
      <c r="C73" s="152"/>
      <c r="D73" s="152"/>
      <c r="E73" s="153"/>
      <c r="F73" s="152"/>
      <c r="G73" s="152"/>
      <c r="H73" s="154"/>
      <c r="I73" s="152"/>
      <c r="J73" s="152"/>
      <c r="K73" s="153"/>
      <c r="L73" s="152"/>
      <c r="M73" s="152"/>
      <c r="N73" s="153"/>
      <c r="O73" s="152"/>
      <c r="P73" s="152"/>
      <c r="Q73" s="153"/>
      <c r="R73" s="152"/>
      <c r="S73" s="152"/>
      <c r="T73" s="153"/>
      <c r="U73" s="152"/>
      <c r="V73" s="152"/>
      <c r="W73" s="153"/>
    </row>
    <row r="74" spans="1:23">
      <c r="A74" s="234">
        <v>3</v>
      </c>
      <c r="B74" s="235" t="s">
        <v>173</v>
      </c>
      <c r="C74" s="152"/>
      <c r="D74" s="152"/>
      <c r="E74" s="153"/>
      <c r="F74" s="152"/>
      <c r="G74" s="152"/>
      <c r="H74" s="154"/>
      <c r="I74" s="152"/>
      <c r="J74" s="152"/>
      <c r="K74" s="153"/>
      <c r="L74" s="152"/>
      <c r="M74" s="152"/>
      <c r="N74" s="153"/>
      <c r="O74" s="152"/>
      <c r="P74" s="152"/>
      <c r="Q74" s="153"/>
      <c r="R74" s="152"/>
      <c r="S74" s="152"/>
      <c r="T74" s="154"/>
      <c r="U74" s="152"/>
      <c r="V74" s="152"/>
      <c r="W74" s="153"/>
    </row>
    <row r="75" spans="1:23">
      <c r="A75" s="234">
        <v>4</v>
      </c>
      <c r="B75" s="235" t="s">
        <v>174</v>
      </c>
      <c r="C75" s="546">
        <f>C76+C90</f>
        <v>0</v>
      </c>
      <c r="D75" s="546">
        <f t="shared" ref="D75" si="68">D76+D90</f>
        <v>0</v>
      </c>
      <c r="E75" s="546">
        <f t="shared" ref="E75" si="69">E76+E90</f>
        <v>0</v>
      </c>
      <c r="F75" s="546">
        <f t="shared" ref="F75" si="70">F76+F90</f>
        <v>0</v>
      </c>
      <c r="G75" s="546">
        <f t="shared" ref="G75" si="71">G76+G90</f>
        <v>0</v>
      </c>
      <c r="H75" s="546">
        <f t="shared" ref="H75" si="72">H76+H90</f>
        <v>0</v>
      </c>
      <c r="I75" s="546">
        <f t="shared" ref="I75" si="73">I76+I90</f>
        <v>0</v>
      </c>
      <c r="J75" s="546">
        <f t="shared" ref="J75" si="74">J76+J90</f>
        <v>0</v>
      </c>
      <c r="K75" s="546">
        <f t="shared" ref="K75" si="75">K76+K90</f>
        <v>0</v>
      </c>
      <c r="L75" s="546">
        <f t="shared" ref="L75" si="76">L76+L90</f>
        <v>0</v>
      </c>
      <c r="M75" s="546">
        <f t="shared" ref="M75" si="77">M76+M90</f>
        <v>0</v>
      </c>
      <c r="N75" s="546">
        <f t="shared" ref="N75" si="78">N76+N90</f>
        <v>0</v>
      </c>
      <c r="O75" s="546">
        <f t="shared" ref="O75" si="79">O76+O90</f>
        <v>0</v>
      </c>
      <c r="P75" s="546">
        <f t="shared" ref="P75" si="80">P76+P90</f>
        <v>0</v>
      </c>
      <c r="Q75" s="546">
        <f t="shared" ref="Q75" si="81">Q76+Q90</f>
        <v>0</v>
      </c>
      <c r="R75" s="546">
        <f t="shared" ref="R75" si="82">R76+R90</f>
        <v>0</v>
      </c>
      <c r="S75" s="546">
        <f t="shared" ref="S75" si="83">S76+S90</f>
        <v>0</v>
      </c>
      <c r="T75" s="546">
        <f t="shared" ref="T75" si="84">T76+T90</f>
        <v>0</v>
      </c>
      <c r="U75" s="546">
        <f t="shared" ref="U75" si="85">U76+U90</f>
        <v>0</v>
      </c>
      <c r="V75" s="546">
        <f t="shared" ref="V75" si="86">V76+V90</f>
        <v>0</v>
      </c>
      <c r="W75" s="546">
        <f t="shared" ref="W75" si="87">W76+W90</f>
        <v>0</v>
      </c>
    </row>
    <row r="76" spans="1:23" ht="27">
      <c r="A76" s="236" t="s">
        <v>167</v>
      </c>
      <c r="B76" s="240" t="s">
        <v>175</v>
      </c>
      <c r="C76" s="546">
        <f>SUM(C77:C78,C81:C89)</f>
        <v>0</v>
      </c>
      <c r="D76" s="546">
        <f t="shared" ref="D76" si="88">SUM(D77:D78,D81:D89)</f>
        <v>0</v>
      </c>
      <c r="E76" s="546">
        <f t="shared" ref="E76" si="89">SUM(E77:E78,E81:E89)</f>
        <v>0</v>
      </c>
      <c r="F76" s="546">
        <f t="shared" ref="F76" si="90">SUM(F77:F78,F81:F89)</f>
        <v>0</v>
      </c>
      <c r="G76" s="546">
        <f t="shared" ref="G76" si="91">SUM(G77:G78,G81:G89)</f>
        <v>0</v>
      </c>
      <c r="H76" s="546">
        <f t="shared" ref="H76" si="92">SUM(H77:H78,H81:H89)</f>
        <v>0</v>
      </c>
      <c r="I76" s="546">
        <f t="shared" ref="I76" si="93">SUM(I77:I78,I81:I89)</f>
        <v>0</v>
      </c>
      <c r="J76" s="546">
        <f t="shared" ref="J76" si="94">SUM(J77:J78,J81:J89)</f>
        <v>0</v>
      </c>
      <c r="K76" s="546">
        <f t="shared" ref="K76" si="95">SUM(K77:K78,K81:K89)</f>
        <v>0</v>
      </c>
      <c r="L76" s="546">
        <f t="shared" ref="L76" si="96">SUM(L77:L78,L81:L89)</f>
        <v>0</v>
      </c>
      <c r="M76" s="546">
        <f t="shared" ref="M76" si="97">SUM(M77:M78,M81:M89)</f>
        <v>0</v>
      </c>
      <c r="N76" s="546">
        <f t="shared" ref="N76" si="98">SUM(N77:N78,N81:N89)</f>
        <v>0</v>
      </c>
      <c r="O76" s="546">
        <f t="shared" ref="O76" si="99">SUM(O77:O78,O81:O89)</f>
        <v>0</v>
      </c>
      <c r="P76" s="546">
        <f t="shared" ref="P76" si="100">SUM(P77:P78,P81:P89)</f>
        <v>0</v>
      </c>
      <c r="Q76" s="546">
        <f t="shared" ref="Q76" si="101">SUM(Q77:Q78,Q81:Q89)</f>
        <v>0</v>
      </c>
      <c r="R76" s="546">
        <f t="shared" ref="R76" si="102">SUM(R77:R78,R81:R89)</f>
        <v>0</v>
      </c>
      <c r="S76" s="546">
        <f t="shared" ref="S76" si="103">SUM(S77:S78,S81:S89)</f>
        <v>0</v>
      </c>
      <c r="T76" s="546">
        <f t="shared" ref="T76" si="104">SUM(T77:T78,T81:T89)</f>
        <v>0</v>
      </c>
      <c r="U76" s="546">
        <f t="shared" ref="U76" si="105">SUM(U77:U78,U81:U89)</f>
        <v>0</v>
      </c>
      <c r="V76" s="546">
        <f t="shared" ref="V76" si="106">SUM(V77:V78,V81:V89)</f>
        <v>0</v>
      </c>
      <c r="W76" s="546">
        <f t="shared" ref="W76" si="107">SUM(W77:W78,W81:W89)</f>
        <v>0</v>
      </c>
    </row>
    <row r="77" spans="1:23">
      <c r="A77" s="236"/>
      <c r="B77" s="246" t="s">
        <v>17</v>
      </c>
      <c r="C77" s="152"/>
      <c r="D77" s="152"/>
      <c r="E77" s="153"/>
      <c r="F77" s="152"/>
      <c r="G77" s="152"/>
      <c r="H77" s="154"/>
      <c r="I77" s="152"/>
      <c r="J77" s="152"/>
      <c r="K77" s="154"/>
      <c r="L77" s="152"/>
      <c r="M77" s="152"/>
      <c r="N77" s="154"/>
      <c r="O77" s="152"/>
      <c r="P77" s="152"/>
      <c r="Q77" s="154"/>
      <c r="R77" s="152"/>
      <c r="S77" s="152"/>
      <c r="T77" s="154"/>
      <c r="U77" s="152"/>
      <c r="V77" s="152"/>
      <c r="W77" s="154"/>
    </row>
    <row r="78" spans="1:23">
      <c r="A78" s="236"/>
      <c r="B78" s="246" t="s">
        <v>18</v>
      </c>
      <c r="C78" s="546">
        <f>C79+C80</f>
        <v>0</v>
      </c>
      <c r="D78" s="546">
        <f t="shared" ref="D78" si="108">D79+D80</f>
        <v>0</v>
      </c>
      <c r="E78" s="546">
        <f t="shared" ref="E78" si="109">E79+E80</f>
        <v>0</v>
      </c>
      <c r="F78" s="546">
        <f t="shared" ref="F78" si="110">F79+F80</f>
        <v>0</v>
      </c>
      <c r="G78" s="546">
        <f t="shared" ref="G78" si="111">G79+G80</f>
        <v>0</v>
      </c>
      <c r="H78" s="546">
        <f t="shared" ref="H78" si="112">H79+H80</f>
        <v>0</v>
      </c>
      <c r="I78" s="546">
        <f t="shared" ref="I78" si="113">I79+I80</f>
        <v>0</v>
      </c>
      <c r="J78" s="546">
        <f t="shared" ref="J78" si="114">J79+J80</f>
        <v>0</v>
      </c>
      <c r="K78" s="546">
        <f t="shared" ref="K78" si="115">K79+K80</f>
        <v>0</v>
      </c>
      <c r="L78" s="546">
        <f t="shared" ref="L78" si="116">L79+L80</f>
        <v>0</v>
      </c>
      <c r="M78" s="546">
        <f t="shared" ref="M78" si="117">M79+M80</f>
        <v>0</v>
      </c>
      <c r="N78" s="546">
        <f t="shared" ref="N78" si="118">N79+N80</f>
        <v>0</v>
      </c>
      <c r="O78" s="546">
        <f t="shared" ref="O78" si="119">O79+O80</f>
        <v>0</v>
      </c>
      <c r="P78" s="546">
        <f t="shared" ref="P78" si="120">P79+P80</f>
        <v>0</v>
      </c>
      <c r="Q78" s="546">
        <f t="shared" ref="Q78" si="121">Q79+Q80</f>
        <v>0</v>
      </c>
      <c r="R78" s="546">
        <f t="shared" ref="R78" si="122">R79+R80</f>
        <v>0</v>
      </c>
      <c r="S78" s="546">
        <f t="shared" ref="S78" si="123">S79+S80</f>
        <v>0</v>
      </c>
      <c r="T78" s="546">
        <f t="shared" ref="T78" si="124">T79+T80</f>
        <v>0</v>
      </c>
      <c r="U78" s="546">
        <f t="shared" ref="U78" si="125">U79+U80</f>
        <v>0</v>
      </c>
      <c r="V78" s="546">
        <f t="shared" ref="V78" si="126">V79+V80</f>
        <v>0</v>
      </c>
      <c r="W78" s="546">
        <f t="shared" ref="W78" si="127">W79+W80</f>
        <v>0</v>
      </c>
    </row>
    <row r="79" spans="1:23">
      <c r="A79" s="236"/>
      <c r="B79" s="246" t="s">
        <v>19</v>
      </c>
      <c r="C79" s="152"/>
      <c r="D79" s="152"/>
      <c r="E79" s="153"/>
      <c r="F79" s="152"/>
      <c r="G79" s="152"/>
      <c r="H79" s="154"/>
      <c r="I79" s="152"/>
      <c r="J79" s="152"/>
      <c r="K79" s="154"/>
      <c r="L79" s="152"/>
      <c r="M79" s="152"/>
      <c r="N79" s="154"/>
      <c r="O79" s="152"/>
      <c r="P79" s="152"/>
      <c r="Q79" s="154"/>
      <c r="R79" s="152"/>
      <c r="S79" s="152"/>
      <c r="T79" s="154"/>
      <c r="U79" s="152"/>
      <c r="V79" s="152"/>
      <c r="W79" s="154"/>
    </row>
    <row r="80" spans="1:23">
      <c r="A80" s="236"/>
      <c r="B80" s="246" t="s">
        <v>169</v>
      </c>
      <c r="C80" s="152"/>
      <c r="D80" s="152"/>
      <c r="E80" s="153"/>
      <c r="F80" s="152"/>
      <c r="G80" s="152"/>
      <c r="H80" s="154"/>
      <c r="I80" s="152"/>
      <c r="J80" s="152"/>
      <c r="K80" s="154"/>
      <c r="L80" s="152"/>
      <c r="M80" s="152"/>
      <c r="N80" s="154"/>
      <c r="O80" s="152"/>
      <c r="P80" s="152"/>
      <c r="Q80" s="154"/>
      <c r="R80" s="152"/>
      <c r="S80" s="152"/>
      <c r="T80" s="154"/>
      <c r="U80" s="152"/>
      <c r="V80" s="152"/>
      <c r="W80" s="154"/>
    </row>
    <row r="81" spans="1:23">
      <c r="A81" s="236"/>
      <c r="B81" s="247" t="s">
        <v>21</v>
      </c>
      <c r="C81" s="152"/>
      <c r="D81" s="152"/>
      <c r="E81" s="153"/>
      <c r="F81" s="152"/>
      <c r="G81" s="152"/>
      <c r="H81" s="154"/>
      <c r="I81" s="152"/>
      <c r="J81" s="152"/>
      <c r="K81" s="154"/>
      <c r="L81" s="152"/>
      <c r="M81" s="152"/>
      <c r="N81" s="154"/>
      <c r="O81" s="152"/>
      <c r="P81" s="152"/>
      <c r="Q81" s="154"/>
      <c r="R81" s="152"/>
      <c r="S81" s="152"/>
      <c r="T81" s="154"/>
      <c r="U81" s="152"/>
      <c r="V81" s="152"/>
      <c r="W81" s="154"/>
    </row>
    <row r="82" spans="1:23">
      <c r="A82" s="236"/>
      <c r="B82" s="247" t="s">
        <v>22</v>
      </c>
      <c r="C82" s="152"/>
      <c r="D82" s="152"/>
      <c r="E82" s="153"/>
      <c r="F82" s="152"/>
      <c r="G82" s="152"/>
      <c r="H82" s="154"/>
      <c r="I82" s="152"/>
      <c r="J82" s="152"/>
      <c r="K82" s="154"/>
      <c r="L82" s="152"/>
      <c r="M82" s="152"/>
      <c r="N82" s="154"/>
      <c r="O82" s="152"/>
      <c r="P82" s="152"/>
      <c r="Q82" s="154"/>
      <c r="R82" s="152"/>
      <c r="S82" s="152"/>
      <c r="T82" s="154"/>
      <c r="U82" s="152"/>
      <c r="V82" s="152"/>
      <c r="W82" s="154"/>
    </row>
    <row r="83" spans="1:23">
      <c r="A83" s="236"/>
      <c r="B83" s="247" t="s">
        <v>23</v>
      </c>
      <c r="C83" s="152"/>
      <c r="D83" s="152"/>
      <c r="E83" s="153"/>
      <c r="F83" s="152"/>
      <c r="G83" s="152"/>
      <c r="H83" s="154"/>
      <c r="I83" s="152"/>
      <c r="J83" s="152"/>
      <c r="K83" s="154"/>
      <c r="L83" s="152"/>
      <c r="M83" s="152"/>
      <c r="N83" s="154"/>
      <c r="O83" s="152"/>
      <c r="P83" s="152"/>
      <c r="Q83" s="154"/>
      <c r="R83" s="152"/>
      <c r="S83" s="152"/>
      <c r="T83" s="154"/>
      <c r="U83" s="152"/>
      <c r="V83" s="152"/>
      <c r="W83" s="154"/>
    </row>
    <row r="84" spans="1:23">
      <c r="A84" s="236"/>
      <c r="B84" s="247" t="s">
        <v>24</v>
      </c>
      <c r="C84" s="152"/>
      <c r="D84" s="152"/>
      <c r="E84" s="153"/>
      <c r="F84" s="152"/>
      <c r="G84" s="152"/>
      <c r="H84" s="154"/>
      <c r="I84" s="152"/>
      <c r="J84" s="152"/>
      <c r="K84" s="154"/>
      <c r="L84" s="152"/>
      <c r="M84" s="152"/>
      <c r="N84" s="154"/>
      <c r="O84" s="152"/>
      <c r="P84" s="152"/>
      <c r="Q84" s="154"/>
      <c r="R84" s="152"/>
      <c r="S84" s="152"/>
      <c r="T84" s="154"/>
      <c r="U84" s="152"/>
      <c r="V84" s="152"/>
      <c r="W84" s="154"/>
    </row>
    <row r="85" spans="1:23">
      <c r="A85" s="236"/>
      <c r="B85" s="247" t="s">
        <v>25</v>
      </c>
      <c r="C85" s="152"/>
      <c r="D85" s="152"/>
      <c r="E85" s="153"/>
      <c r="F85" s="152"/>
      <c r="G85" s="152"/>
      <c r="H85" s="154"/>
      <c r="I85" s="152"/>
      <c r="J85" s="152"/>
      <c r="K85" s="154"/>
      <c r="L85" s="152"/>
      <c r="M85" s="152"/>
      <c r="N85" s="154"/>
      <c r="O85" s="152"/>
      <c r="P85" s="152"/>
      <c r="Q85" s="154"/>
      <c r="R85" s="152"/>
      <c r="S85" s="152"/>
      <c r="T85" s="154"/>
      <c r="U85" s="152"/>
      <c r="V85" s="152"/>
      <c r="W85" s="154"/>
    </row>
    <row r="86" spans="1:23">
      <c r="A86" s="236"/>
      <c r="B86" s="247" t="s">
        <v>26</v>
      </c>
      <c r="C86" s="152"/>
      <c r="D86" s="152"/>
      <c r="E86" s="153"/>
      <c r="F86" s="152"/>
      <c r="G86" s="152"/>
      <c r="H86" s="154"/>
      <c r="I86" s="152"/>
      <c r="J86" s="152"/>
      <c r="K86" s="154"/>
      <c r="L86" s="152"/>
      <c r="M86" s="152"/>
      <c r="N86" s="154"/>
      <c r="O86" s="152"/>
      <c r="P86" s="152"/>
      <c r="Q86" s="154"/>
      <c r="R86" s="152"/>
      <c r="S86" s="152"/>
      <c r="T86" s="154"/>
      <c r="U86" s="152"/>
      <c r="V86" s="152"/>
      <c r="W86" s="154"/>
    </row>
    <row r="87" spans="1:23">
      <c r="A87" s="236"/>
      <c r="B87" s="247" t="s">
        <v>27</v>
      </c>
      <c r="C87" s="152"/>
      <c r="D87" s="152"/>
      <c r="E87" s="153"/>
      <c r="F87" s="152"/>
      <c r="G87" s="152"/>
      <c r="H87" s="154"/>
      <c r="I87" s="152"/>
      <c r="J87" s="152"/>
      <c r="K87" s="154"/>
      <c r="L87" s="152"/>
      <c r="M87" s="152"/>
      <c r="N87" s="154"/>
      <c r="O87" s="152"/>
      <c r="P87" s="152"/>
      <c r="Q87" s="154"/>
      <c r="R87" s="152"/>
      <c r="S87" s="152"/>
      <c r="T87" s="154"/>
      <c r="U87" s="152"/>
      <c r="V87" s="152"/>
      <c r="W87" s="154"/>
    </row>
    <row r="88" spans="1:23">
      <c r="A88" s="236"/>
      <c r="B88" s="247" t="s">
        <v>170</v>
      </c>
      <c r="C88" s="152"/>
      <c r="D88" s="152"/>
      <c r="E88" s="153"/>
      <c r="F88" s="152"/>
      <c r="G88" s="152"/>
      <c r="H88" s="154"/>
      <c r="I88" s="152"/>
      <c r="J88" s="152"/>
      <c r="K88" s="154"/>
      <c r="L88" s="152"/>
      <c r="M88" s="152"/>
      <c r="N88" s="154"/>
      <c r="O88" s="152"/>
      <c r="P88" s="152"/>
      <c r="Q88" s="154"/>
      <c r="R88" s="152"/>
      <c r="S88" s="152"/>
      <c r="T88" s="154"/>
      <c r="U88" s="152"/>
      <c r="V88" s="152"/>
      <c r="W88" s="154"/>
    </row>
    <row r="89" spans="1:23">
      <c r="A89" s="236"/>
      <c r="B89" s="247" t="s">
        <v>29</v>
      </c>
      <c r="C89" s="152"/>
      <c r="D89" s="152"/>
      <c r="E89" s="153"/>
      <c r="F89" s="152"/>
      <c r="G89" s="152"/>
      <c r="H89" s="154"/>
      <c r="I89" s="152"/>
      <c r="J89" s="152"/>
      <c r="K89" s="154"/>
      <c r="L89" s="152"/>
      <c r="M89" s="152"/>
      <c r="N89" s="154"/>
      <c r="O89" s="152"/>
      <c r="P89" s="152"/>
      <c r="Q89" s="154"/>
      <c r="R89" s="152"/>
      <c r="S89" s="152"/>
      <c r="T89" s="154"/>
      <c r="U89" s="152"/>
      <c r="V89" s="152"/>
      <c r="W89" s="154"/>
    </row>
    <row r="90" spans="1:23" ht="27">
      <c r="A90" s="236" t="s">
        <v>171</v>
      </c>
      <c r="B90" s="240" t="s">
        <v>176</v>
      </c>
      <c r="C90" s="152"/>
      <c r="D90" s="152"/>
      <c r="E90" s="153"/>
      <c r="F90" s="152"/>
      <c r="G90" s="152"/>
      <c r="H90" s="154"/>
      <c r="I90" s="152"/>
      <c r="J90" s="152"/>
      <c r="K90" s="154"/>
      <c r="L90" s="152"/>
      <c r="M90" s="152"/>
      <c r="N90" s="154"/>
      <c r="O90" s="152"/>
      <c r="P90" s="152"/>
      <c r="Q90" s="154"/>
      <c r="R90" s="152"/>
      <c r="S90" s="152"/>
      <c r="T90" s="154"/>
      <c r="U90" s="152"/>
      <c r="V90" s="152"/>
      <c r="W90" s="154"/>
    </row>
    <row r="91" spans="1:23">
      <c r="A91" s="234">
        <v>5</v>
      </c>
      <c r="B91" s="237" t="s">
        <v>177</v>
      </c>
      <c r="C91" s="152"/>
      <c r="D91" s="152"/>
      <c r="E91" s="153"/>
      <c r="F91" s="152"/>
      <c r="G91" s="152"/>
      <c r="H91" s="154"/>
      <c r="I91" s="152"/>
      <c r="J91" s="152"/>
      <c r="K91" s="154"/>
      <c r="L91" s="152"/>
      <c r="M91" s="152"/>
      <c r="N91" s="154"/>
      <c r="O91" s="152"/>
      <c r="P91" s="152"/>
      <c r="Q91" s="154"/>
      <c r="R91" s="152"/>
      <c r="S91" s="152"/>
      <c r="T91" s="154"/>
      <c r="U91" s="152"/>
      <c r="V91" s="152"/>
      <c r="W91" s="154"/>
    </row>
    <row r="92" spans="1:23">
      <c r="A92" s="234">
        <v>6</v>
      </c>
      <c r="B92" s="235" t="s">
        <v>178</v>
      </c>
      <c r="C92" s="152"/>
      <c r="D92" s="152"/>
      <c r="E92" s="153"/>
      <c r="F92" s="152"/>
      <c r="G92" s="152"/>
      <c r="H92" s="154"/>
      <c r="I92" s="152"/>
      <c r="J92" s="152"/>
      <c r="K92" s="154"/>
      <c r="L92" s="152"/>
      <c r="M92" s="152"/>
      <c r="N92" s="154"/>
      <c r="O92" s="152"/>
      <c r="P92" s="152"/>
      <c r="Q92" s="154"/>
      <c r="R92" s="152"/>
      <c r="S92" s="152"/>
      <c r="T92" s="154"/>
      <c r="U92" s="152"/>
      <c r="V92" s="152"/>
      <c r="W92" s="154"/>
    </row>
    <row r="93" spans="1:23" ht="15.75" thickBot="1">
      <c r="A93" s="234">
        <v>7</v>
      </c>
      <c r="B93" s="241" t="s">
        <v>179</v>
      </c>
      <c r="C93" s="493">
        <f>C57+C58-C74-C75-C91-C92</f>
        <v>0</v>
      </c>
      <c r="D93" s="493">
        <f t="shared" ref="D93:W93" si="128">D57+D58-D74-D75-D91-D92</f>
        <v>0</v>
      </c>
      <c r="E93" s="493">
        <f t="shared" si="128"/>
        <v>0</v>
      </c>
      <c r="F93" s="493">
        <f t="shared" si="128"/>
        <v>0</v>
      </c>
      <c r="G93" s="493">
        <f t="shared" si="128"/>
        <v>0</v>
      </c>
      <c r="H93" s="493">
        <f t="shared" si="128"/>
        <v>0</v>
      </c>
      <c r="I93" s="493">
        <f t="shared" si="128"/>
        <v>0</v>
      </c>
      <c r="J93" s="493">
        <f t="shared" si="128"/>
        <v>0</v>
      </c>
      <c r="K93" s="493">
        <f t="shared" si="128"/>
        <v>0</v>
      </c>
      <c r="L93" s="493">
        <f t="shared" si="128"/>
        <v>0</v>
      </c>
      <c r="M93" s="493">
        <f t="shared" si="128"/>
        <v>0</v>
      </c>
      <c r="N93" s="493">
        <f t="shared" si="128"/>
        <v>0</v>
      </c>
      <c r="O93" s="493">
        <f t="shared" si="128"/>
        <v>0</v>
      </c>
      <c r="P93" s="493">
        <f t="shared" si="128"/>
        <v>0</v>
      </c>
      <c r="Q93" s="493">
        <f t="shared" si="128"/>
        <v>0</v>
      </c>
      <c r="R93" s="493">
        <f t="shared" si="128"/>
        <v>0</v>
      </c>
      <c r="S93" s="493">
        <f t="shared" si="128"/>
        <v>0</v>
      </c>
      <c r="T93" s="493">
        <f t="shared" si="128"/>
        <v>0</v>
      </c>
      <c r="U93" s="493">
        <f t="shared" si="128"/>
        <v>0</v>
      </c>
      <c r="V93" s="493">
        <f t="shared" si="128"/>
        <v>0</v>
      </c>
      <c r="W93" s="493">
        <f t="shared" si="128"/>
        <v>0</v>
      </c>
    </row>
    <row r="94" spans="1:23" ht="45" customHeight="1" thickBot="1">
      <c r="A94" s="637"/>
      <c r="B94" s="622" t="s">
        <v>188</v>
      </c>
      <c r="C94" s="622" t="s">
        <v>155</v>
      </c>
      <c r="D94" s="622"/>
      <c r="E94" s="622"/>
      <c r="F94" s="624" t="s">
        <v>156</v>
      </c>
      <c r="G94" s="625"/>
      <c r="H94" s="626"/>
      <c r="I94" s="639" t="s">
        <v>157</v>
      </c>
      <c r="J94" s="640"/>
      <c r="K94" s="641"/>
      <c r="L94" s="608" t="s">
        <v>158</v>
      </c>
      <c r="M94" s="609"/>
      <c r="N94" s="610"/>
      <c r="O94" s="611" t="s">
        <v>159</v>
      </c>
      <c r="P94" s="611"/>
      <c r="Q94" s="611"/>
      <c r="R94" s="601" t="s">
        <v>160</v>
      </c>
      <c r="S94" s="602"/>
      <c r="T94" s="603"/>
      <c r="U94" s="604" t="s">
        <v>161</v>
      </c>
      <c r="V94" s="604"/>
      <c r="W94" s="604"/>
    </row>
    <row r="95" spans="1:23" ht="30.75" thickBot="1">
      <c r="A95" s="638"/>
      <c r="B95" s="623"/>
      <c r="C95" s="524" t="s">
        <v>34</v>
      </c>
      <c r="D95" s="524" t="s">
        <v>162</v>
      </c>
      <c r="E95" s="248" t="s">
        <v>181</v>
      </c>
      <c r="F95" s="524" t="s">
        <v>34</v>
      </c>
      <c r="G95" s="524" t="s">
        <v>162</v>
      </c>
      <c r="H95" s="249" t="s">
        <v>181</v>
      </c>
      <c r="I95" s="524" t="s">
        <v>34</v>
      </c>
      <c r="J95" s="524" t="s">
        <v>162</v>
      </c>
      <c r="K95" s="249" t="s">
        <v>181</v>
      </c>
      <c r="L95" s="524" t="s">
        <v>34</v>
      </c>
      <c r="M95" s="524" t="s">
        <v>162</v>
      </c>
      <c r="N95" s="230" t="s">
        <v>164</v>
      </c>
      <c r="O95" s="524" t="s">
        <v>34</v>
      </c>
      <c r="P95" s="524" t="s">
        <v>162</v>
      </c>
      <c r="Q95" s="230" t="s">
        <v>164</v>
      </c>
      <c r="R95" s="524" t="s">
        <v>34</v>
      </c>
      <c r="S95" s="524" t="s">
        <v>162</v>
      </c>
      <c r="T95" s="230" t="s">
        <v>164</v>
      </c>
      <c r="U95" s="524" t="s">
        <v>34</v>
      </c>
      <c r="V95" s="524" t="s">
        <v>162</v>
      </c>
      <c r="W95" s="230" t="s">
        <v>164</v>
      </c>
    </row>
    <row r="96" spans="1:23" ht="15">
      <c r="A96" s="242">
        <v>1</v>
      </c>
      <c r="B96" s="233" t="s">
        <v>182</v>
      </c>
      <c r="C96" s="155"/>
      <c r="D96" s="161"/>
      <c r="E96" s="155"/>
      <c r="F96" s="155"/>
      <c r="G96" s="158"/>
      <c r="H96" s="158"/>
      <c r="I96" s="155"/>
      <c r="J96" s="155"/>
      <c r="K96" s="158"/>
      <c r="L96" s="155"/>
      <c r="M96" s="155"/>
      <c r="N96" s="158"/>
      <c r="O96" s="155"/>
      <c r="P96" s="155"/>
      <c r="Q96" s="158"/>
      <c r="R96" s="155"/>
      <c r="S96" s="155"/>
      <c r="T96" s="158"/>
      <c r="U96" s="155"/>
      <c r="V96" s="155"/>
      <c r="W96" s="158"/>
    </row>
    <row r="97" spans="1:23" ht="15">
      <c r="A97" s="243">
        <v>2</v>
      </c>
      <c r="B97" s="235" t="s">
        <v>183</v>
      </c>
      <c r="C97" s="156"/>
      <c r="D97" s="157"/>
      <c r="E97" s="156"/>
      <c r="F97" s="156"/>
      <c r="G97" s="159"/>
      <c r="H97" s="159"/>
      <c r="I97" s="156"/>
      <c r="J97" s="156"/>
      <c r="K97" s="159"/>
      <c r="L97" s="156"/>
      <c r="M97" s="156"/>
      <c r="N97" s="159"/>
      <c r="O97" s="156"/>
      <c r="P97" s="156"/>
      <c r="Q97" s="159"/>
      <c r="R97" s="156"/>
      <c r="S97" s="156"/>
      <c r="T97" s="159"/>
      <c r="U97" s="156"/>
      <c r="V97" s="156"/>
      <c r="W97" s="159"/>
    </row>
    <row r="98" spans="1:23" ht="15">
      <c r="A98" s="243">
        <v>3</v>
      </c>
      <c r="B98" s="235" t="s">
        <v>184</v>
      </c>
      <c r="C98" s="156"/>
      <c r="D98" s="156"/>
      <c r="E98" s="157"/>
      <c r="F98" s="156"/>
      <c r="G98" s="156"/>
      <c r="H98" s="159"/>
      <c r="I98" s="156"/>
      <c r="J98" s="156"/>
      <c r="K98" s="159"/>
      <c r="L98" s="156"/>
      <c r="M98" s="156"/>
      <c r="N98" s="159"/>
      <c r="O98" s="156"/>
      <c r="P98" s="156"/>
      <c r="Q98" s="159"/>
      <c r="R98" s="156"/>
      <c r="S98" s="156"/>
      <c r="T98" s="159"/>
      <c r="U98" s="156"/>
      <c r="V98" s="156"/>
      <c r="W98" s="159"/>
    </row>
    <row r="99" spans="1:23" ht="15">
      <c r="A99" s="243">
        <v>4</v>
      </c>
      <c r="B99" s="235" t="s">
        <v>185</v>
      </c>
      <c r="C99" s="156"/>
      <c r="D99" s="156"/>
      <c r="E99" s="157"/>
      <c r="F99" s="156"/>
      <c r="G99" s="156"/>
      <c r="H99" s="159"/>
      <c r="I99" s="156"/>
      <c r="J99" s="156"/>
      <c r="K99" s="159"/>
      <c r="L99" s="156"/>
      <c r="M99" s="156"/>
      <c r="N99" s="159"/>
      <c r="O99" s="156"/>
      <c r="P99" s="156"/>
      <c r="Q99" s="159"/>
      <c r="R99" s="156"/>
      <c r="S99" s="156"/>
      <c r="T99" s="159"/>
      <c r="U99" s="156"/>
      <c r="V99" s="156"/>
      <c r="W99" s="159"/>
    </row>
    <row r="100" spans="1:23" ht="15.75" thickBot="1">
      <c r="A100" s="244"/>
      <c r="B100" s="245" t="s">
        <v>79</v>
      </c>
      <c r="C100" s="498">
        <f>SUM(C96:C99)</f>
        <v>0</v>
      </c>
      <c r="D100" s="498">
        <f t="shared" ref="D100:W100" si="129">SUM(D96:D99)</f>
        <v>0</v>
      </c>
      <c r="E100" s="498">
        <f t="shared" si="129"/>
        <v>0</v>
      </c>
      <c r="F100" s="498">
        <f t="shared" si="129"/>
        <v>0</v>
      </c>
      <c r="G100" s="498">
        <f t="shared" si="129"/>
        <v>0</v>
      </c>
      <c r="H100" s="498">
        <f t="shared" si="129"/>
        <v>0</v>
      </c>
      <c r="I100" s="498">
        <f t="shared" si="129"/>
        <v>0</v>
      </c>
      <c r="J100" s="498">
        <f t="shared" si="129"/>
        <v>0</v>
      </c>
      <c r="K100" s="498">
        <f t="shared" si="129"/>
        <v>0</v>
      </c>
      <c r="L100" s="498">
        <f t="shared" si="129"/>
        <v>0</v>
      </c>
      <c r="M100" s="498">
        <f t="shared" si="129"/>
        <v>0</v>
      </c>
      <c r="N100" s="498">
        <f t="shared" si="129"/>
        <v>0</v>
      </c>
      <c r="O100" s="498">
        <f t="shared" si="129"/>
        <v>0</v>
      </c>
      <c r="P100" s="498">
        <f t="shared" si="129"/>
        <v>0</v>
      </c>
      <c r="Q100" s="498">
        <f t="shared" si="129"/>
        <v>0</v>
      </c>
      <c r="R100" s="498">
        <f t="shared" si="129"/>
        <v>0</v>
      </c>
      <c r="S100" s="498">
        <f t="shared" si="129"/>
        <v>0</v>
      </c>
      <c r="T100" s="498">
        <f t="shared" si="129"/>
        <v>0</v>
      </c>
      <c r="U100" s="498">
        <f t="shared" si="129"/>
        <v>0</v>
      </c>
      <c r="V100" s="498">
        <f t="shared" si="129"/>
        <v>0</v>
      </c>
      <c r="W100" s="498">
        <f t="shared" si="129"/>
        <v>0</v>
      </c>
    </row>
    <row r="101" spans="1:23" ht="15">
      <c r="A101" s="487"/>
      <c r="B101" s="501"/>
      <c r="C101" s="502" t="s">
        <v>189</v>
      </c>
      <c r="D101" s="502"/>
      <c r="E101" s="503" t="s">
        <v>116</v>
      </c>
      <c r="F101" s="502" t="s">
        <v>116</v>
      </c>
      <c r="G101" s="502"/>
      <c r="H101" s="503" t="s">
        <v>116</v>
      </c>
      <c r="I101" s="503" t="s">
        <v>116</v>
      </c>
      <c r="J101" s="503"/>
      <c r="K101" s="503" t="s">
        <v>116</v>
      </c>
    </row>
    <row r="102" spans="1:23" ht="14.25">
      <c r="A102" s="250"/>
      <c r="B102" s="251"/>
      <c r="C102" s="252"/>
      <c r="D102" s="252"/>
      <c r="E102" s="253"/>
      <c r="F102" s="252"/>
      <c r="G102" s="252"/>
      <c r="H102" s="253"/>
      <c r="I102" s="521"/>
      <c r="J102" s="521"/>
      <c r="K102" s="521"/>
      <c r="L102" s="521"/>
      <c r="M102" s="521"/>
      <c r="N102" s="521"/>
    </row>
    <row r="103" spans="1:23" ht="14.25">
      <c r="A103" s="250"/>
      <c r="B103" s="254" t="s">
        <v>190</v>
      </c>
      <c r="C103" s="252"/>
      <c r="D103" s="252"/>
      <c r="E103" s="253"/>
      <c r="F103" s="252"/>
      <c r="G103" s="252"/>
      <c r="H103" s="253"/>
      <c r="I103" s="521"/>
      <c r="J103" s="521"/>
      <c r="K103" s="521"/>
      <c r="L103" s="521"/>
      <c r="M103" s="521"/>
      <c r="N103" s="521"/>
    </row>
    <row r="104" spans="1:23" ht="14.25">
      <c r="A104" s="521"/>
      <c r="B104" s="521" t="s">
        <v>191</v>
      </c>
      <c r="C104" s="252"/>
      <c r="D104" s="252"/>
      <c r="E104" s="253"/>
      <c r="F104" s="252"/>
      <c r="G104" s="252"/>
      <c r="H104" s="253"/>
      <c r="I104" s="521"/>
      <c r="J104" s="521"/>
      <c r="K104" s="521"/>
      <c r="L104" s="521"/>
      <c r="M104" s="521"/>
      <c r="N104" s="521"/>
    </row>
    <row r="105" spans="1:23">
      <c r="A105" s="521"/>
      <c r="B105" s="521" t="s">
        <v>192</v>
      </c>
      <c r="C105" s="521"/>
      <c r="D105" s="521"/>
      <c r="E105" s="521"/>
      <c r="F105" s="521"/>
      <c r="G105" s="521"/>
      <c r="H105" s="521"/>
      <c r="I105" s="521"/>
      <c r="J105" s="521"/>
      <c r="K105" s="521"/>
      <c r="L105" s="521"/>
      <c r="M105" s="521"/>
      <c r="N105" s="521"/>
    </row>
    <row r="106" spans="1:23">
      <c r="A106" s="521"/>
      <c r="B106" s="605" t="s">
        <v>43</v>
      </c>
      <c r="C106" s="605"/>
      <c r="D106" s="521"/>
      <c r="E106" s="521"/>
      <c r="F106" s="521"/>
      <c r="G106" s="521"/>
      <c r="H106" s="521"/>
      <c r="I106" s="521"/>
      <c r="J106" s="521"/>
      <c r="K106" s="521"/>
      <c r="L106" s="521"/>
      <c r="M106" s="521"/>
      <c r="N106" s="521"/>
    </row>
    <row r="107" spans="1:23" ht="14.25">
      <c r="A107" s="521"/>
      <c r="B107" s="251" t="s">
        <v>193</v>
      </c>
      <c r="C107" s="521"/>
      <c r="D107" s="521"/>
      <c r="E107" s="521"/>
      <c r="F107" s="521"/>
      <c r="G107" s="521"/>
      <c r="H107" s="521"/>
      <c r="I107" s="521"/>
      <c r="J107" s="521"/>
      <c r="K107" s="521"/>
      <c r="L107" s="521"/>
      <c r="M107" s="521"/>
      <c r="N107" s="521"/>
    </row>
    <row r="108" spans="1:23" ht="32.25" customHeight="1">
      <c r="A108" s="250"/>
      <c r="B108" s="606" t="s">
        <v>194</v>
      </c>
      <c r="C108" s="606"/>
      <c r="D108" s="606"/>
      <c r="E108" s="606"/>
      <c r="F108" s="606"/>
      <c r="G108" s="606"/>
      <c r="H108" s="606"/>
      <c r="I108" s="606"/>
      <c r="J108" s="522"/>
      <c r="K108" s="521"/>
      <c r="L108" s="521"/>
      <c r="M108" s="521"/>
      <c r="N108" s="521"/>
    </row>
    <row r="109" spans="1:23" ht="42.75" customHeight="1">
      <c r="A109" s="521"/>
      <c r="B109" s="607" t="s">
        <v>195</v>
      </c>
      <c r="C109" s="607"/>
      <c r="D109" s="607"/>
      <c r="E109" s="607"/>
      <c r="F109" s="607"/>
      <c r="G109" s="607"/>
      <c r="H109" s="607"/>
      <c r="I109" s="607"/>
      <c r="J109" s="523"/>
      <c r="K109" s="521"/>
      <c r="L109" s="521"/>
      <c r="M109" s="521"/>
      <c r="N109" s="521"/>
    </row>
    <row r="110" spans="1:23" ht="14.25">
      <c r="A110" s="521"/>
      <c r="B110" s="521" t="s">
        <v>196</v>
      </c>
      <c r="C110" s="521"/>
      <c r="D110" s="521"/>
      <c r="E110" s="255"/>
      <c r="F110" s="255"/>
      <c r="G110" s="255"/>
      <c r="H110" s="521"/>
      <c r="I110" s="521"/>
      <c r="J110" s="521"/>
      <c r="K110" s="521"/>
      <c r="L110" s="521"/>
      <c r="M110" s="521"/>
      <c r="N110" s="521"/>
    </row>
    <row r="111" spans="1:23" ht="15">
      <c r="C111" s="504"/>
      <c r="D111" s="504"/>
      <c r="E111" s="504"/>
    </row>
  </sheetData>
  <sheetProtection algorithmName="SHA-512" hashValue="2G43WaRg8jmmb9rBWYcSi243wa8zPH8duGR0nSprShjjn0YlDDc3/rr4xGR1rcQNE+xULdT+g/HUUxjRoVl69g==" saltValue="fEQXe97v8/uqQLali+ThRQ==" spinCount="100000" sheet="1" objects="1" scenarios="1"/>
  <mergeCells count="47">
    <mergeCell ref="O6:Q6"/>
    <mergeCell ref="R6:T6"/>
    <mergeCell ref="U6:W6"/>
    <mergeCell ref="A45:A46"/>
    <mergeCell ref="B45:B46"/>
    <mergeCell ref="C45:E45"/>
    <mergeCell ref="F45:H45"/>
    <mergeCell ref="I45:K45"/>
    <mergeCell ref="L45:N45"/>
    <mergeCell ref="A6:A7"/>
    <mergeCell ref="B6:B7"/>
    <mergeCell ref="C6:E6"/>
    <mergeCell ref="F6:H6"/>
    <mergeCell ref="I6:K6"/>
    <mergeCell ref="F52:F53"/>
    <mergeCell ref="H52:H53"/>
    <mergeCell ref="I52:I53"/>
    <mergeCell ref="K52:K53"/>
    <mergeCell ref="L6:N6"/>
    <mergeCell ref="A94:A95"/>
    <mergeCell ref="B94:B95"/>
    <mergeCell ref="C94:E94"/>
    <mergeCell ref="F94:H94"/>
    <mergeCell ref="I94:K94"/>
    <mergeCell ref="A2:E2"/>
    <mergeCell ref="A3:E3"/>
    <mergeCell ref="O55:Q55"/>
    <mergeCell ref="R55:T55"/>
    <mergeCell ref="U55:W55"/>
    <mergeCell ref="A55:A56"/>
    <mergeCell ref="B55:B56"/>
    <mergeCell ref="C55:E55"/>
    <mergeCell ref="F55:H55"/>
    <mergeCell ref="I55:K55"/>
    <mergeCell ref="L55:N55"/>
    <mergeCell ref="O45:Q45"/>
    <mergeCell ref="R45:T45"/>
    <mergeCell ref="U45:W45"/>
    <mergeCell ref="C52:C53"/>
    <mergeCell ref="E52:E53"/>
    <mergeCell ref="R94:T94"/>
    <mergeCell ref="U94:W94"/>
    <mergeCell ref="B106:C106"/>
    <mergeCell ref="B108:I108"/>
    <mergeCell ref="B109:I109"/>
    <mergeCell ref="L94:N94"/>
    <mergeCell ref="O94:Q94"/>
  </mergeCells>
  <dataValidations count="1">
    <dataValidation type="decimal" operator="greaterThanOrEqual" allowBlank="1" showInputMessage="1" showErrorMessage="1" error="NOP or NOS, Lives, Premium, SA must be a non negative number. " sqref="C28:W28 C47:W50 C8:W8 C96:W99 C13:W25 C79:W92 C11:W11 C60:W60 C57:W57 C77:W77 C62:W74 C30:W43">
      <formula1>0</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HB Tables</vt:lpstr>
      <vt:lpstr>Mismatches</vt:lpstr>
      <vt:lpstr>General Info</vt:lpstr>
      <vt:lpstr>Validation</vt:lpstr>
      <vt:lpstr>Channelwise</vt:lpstr>
      <vt:lpstr>Statewise</vt:lpstr>
      <vt:lpstr>Micro Ins</vt:lpstr>
      <vt:lpstr>List of MI prodts</vt:lpstr>
      <vt:lpstr>Claims</vt:lpstr>
      <vt:lpstr>Details of Claims</vt:lpstr>
      <vt:lpstr>SEC 45 CASES</vt:lpstr>
      <vt:lpstr>MI Claims</vt:lpstr>
      <vt:lpstr>Details of MI Claims</vt:lpstr>
      <vt:lpstr>Unclaimed</vt:lpstr>
      <vt:lpstr>Benefits Paid_Indvl</vt:lpstr>
      <vt:lpstr>Benefits Paid_Group</vt:lpstr>
      <vt:lpstr>Agency Stats Statewise</vt:lpstr>
      <vt:lpstr>Agency Stats</vt:lpstr>
      <vt:lpstr>Individual Agents Statewise</vt:lpstr>
      <vt:lpstr>POS</vt:lpstr>
      <vt:lpstr>Women Lives</vt:lpstr>
      <vt:lpstr>INSP - Renewal</vt:lpstr>
      <vt:lpstr>GNSP - Renewal</vt:lpstr>
      <vt:lpstr>Renewal Business_Statewise</vt:lpstr>
      <vt:lpstr>Certificate</vt:lpstr>
      <vt:lpstr>Rural-Social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RAJESHWAR B</dc:creator>
  <cp:lastModifiedBy>B Rajeshwar Reddy</cp:lastModifiedBy>
  <dcterms:created xsi:type="dcterms:W3CDTF">2024-05-13T10:36:09Z</dcterms:created>
  <dcterms:modified xsi:type="dcterms:W3CDTF">2024-06-04T06:02:36Z</dcterms:modified>
</cp:coreProperties>
</file>